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suki\2026\案内\"/>
    </mc:Choice>
  </mc:AlternateContent>
  <xr:revisionPtr revIDLastSave="0" documentId="13_ncr:1_{0D6847B9-94D2-4251-BCB9-346B484F3EDA}" xr6:coauthVersionLast="47" xr6:coauthVersionMax="47" xr10:uidLastSave="{00000000-0000-0000-0000-000000000000}"/>
  <workbookProtection workbookPassword="C5F4" lockStructure="1"/>
  <bookViews>
    <workbookView xWindow="-110" yWindow="-110" windowWidth="22780" windowHeight="14660" xr2:uid="{00000000-000D-0000-FFFF-FFFF00000000}"/>
  </bookViews>
  <sheets>
    <sheet name="アルペン入力画面" sheetId="1" r:id="rId1"/>
    <sheet name="ｸﾛｽ入力画面" sheetId="7" r:id="rId2"/>
    <sheet name="所属名一覧" sheetId="2" r:id="rId3"/>
    <sheet name="組別設定" sheetId="6" r:id="rId4"/>
  </sheets>
  <definedNames>
    <definedName name="_xlnm._FilterDatabase" localSheetId="0" hidden="1">アルペン入力画面!$A$11:$N$63</definedName>
    <definedName name="_xlnm._FilterDatabase" localSheetId="1" hidden="1">ｸﾛｽ入力画面!$A$11:$N$63</definedName>
    <definedName name="_xlnm.Print_Area" localSheetId="0">アルペン入力画面!$A$1:$N$63</definedName>
    <definedName name="_xlnm.Print_Area" localSheetId="1">ｸﾛｽ入力画面!$A$1:$N$63</definedName>
    <definedName name="_xlnm.Print_Area" localSheetId="2">所属名一覧!$A$1:$C$100</definedName>
    <definedName name="_xlnm.Print_Titles" localSheetId="0">アルペン入力画面!$11:$11</definedName>
    <definedName name="_xlnm.Print_Titles" localSheetId="1">ｸﾛｽ入力画面!$11:$11</definedName>
    <definedName name="_xlnm.Print_Titles" localSheetId="2">所属名一覧!$3:$3</definedName>
  </definedNames>
  <calcPr calcId="181029"/>
</workbook>
</file>

<file path=xl/calcChain.xml><?xml version="1.0" encoding="utf-8"?>
<calcChain xmlns="http://schemas.openxmlformats.org/spreadsheetml/2006/main">
  <c r="P12" i="1" l="1"/>
  <c r="M14" i="7"/>
  <c r="P13" i="7"/>
  <c r="M13" i="7"/>
  <c r="P12" i="7"/>
  <c r="M12" i="7"/>
  <c r="P13" i="1"/>
  <c r="M13" i="1"/>
  <c r="P63" i="7"/>
  <c r="M63" i="7"/>
  <c r="L63" i="7"/>
  <c r="P62" i="7"/>
  <c r="M62" i="7"/>
  <c r="L62" i="7"/>
  <c r="P61" i="7"/>
  <c r="M61" i="7"/>
  <c r="L61" i="7"/>
  <c r="P60" i="7"/>
  <c r="M60" i="7"/>
  <c r="L60" i="7"/>
  <c r="P59" i="7"/>
  <c r="M59" i="7"/>
  <c r="L59" i="7"/>
  <c r="P58" i="7"/>
  <c r="M58" i="7"/>
  <c r="L58" i="7"/>
  <c r="P57" i="7"/>
  <c r="M57" i="7"/>
  <c r="L57" i="7"/>
  <c r="P56" i="7"/>
  <c r="M56" i="7"/>
  <c r="L56" i="7"/>
  <c r="P55" i="7"/>
  <c r="M55" i="7"/>
  <c r="L55" i="7"/>
  <c r="P54" i="7"/>
  <c r="M54" i="7"/>
  <c r="L54" i="7"/>
  <c r="P53" i="7"/>
  <c r="M53" i="7"/>
  <c r="L53" i="7"/>
  <c r="P52" i="7"/>
  <c r="M52" i="7"/>
  <c r="L52" i="7"/>
  <c r="P51" i="7"/>
  <c r="M51" i="7"/>
  <c r="L51" i="7"/>
  <c r="P50" i="7"/>
  <c r="M50" i="7"/>
  <c r="L50" i="7"/>
  <c r="P49" i="7"/>
  <c r="M49" i="7"/>
  <c r="L49" i="7"/>
  <c r="P48" i="7"/>
  <c r="M48" i="7"/>
  <c r="L48" i="7"/>
  <c r="P47" i="7"/>
  <c r="M47" i="7"/>
  <c r="L47" i="7"/>
  <c r="P46" i="7"/>
  <c r="M46" i="7"/>
  <c r="L46" i="7"/>
  <c r="P45" i="7"/>
  <c r="M45" i="7"/>
  <c r="L45" i="7"/>
  <c r="P44" i="7"/>
  <c r="M44" i="7"/>
  <c r="L44" i="7"/>
  <c r="P43" i="7"/>
  <c r="M43" i="7"/>
  <c r="L43" i="7"/>
  <c r="P42" i="7"/>
  <c r="M42" i="7"/>
  <c r="L42" i="7"/>
  <c r="P41" i="7"/>
  <c r="M41" i="7"/>
  <c r="L41" i="7"/>
  <c r="P40" i="7"/>
  <c r="M40" i="7"/>
  <c r="L40" i="7"/>
  <c r="P39" i="7"/>
  <c r="M39" i="7"/>
  <c r="L39" i="7"/>
  <c r="P38" i="7"/>
  <c r="M38" i="7"/>
  <c r="L38" i="7"/>
  <c r="P37" i="7"/>
  <c r="M37" i="7"/>
  <c r="L37" i="7"/>
  <c r="P36" i="7"/>
  <c r="M36" i="7"/>
  <c r="L36" i="7"/>
  <c r="P35" i="7"/>
  <c r="M35" i="7"/>
  <c r="L35" i="7"/>
  <c r="P34" i="7"/>
  <c r="M34" i="7"/>
  <c r="L34" i="7"/>
  <c r="P33" i="7"/>
  <c r="M33" i="7"/>
  <c r="L33" i="7"/>
  <c r="P32" i="7"/>
  <c r="M32" i="7"/>
  <c r="L32" i="7"/>
  <c r="P31" i="7"/>
  <c r="M31" i="7"/>
  <c r="L31" i="7"/>
  <c r="P30" i="7"/>
  <c r="M30" i="7"/>
  <c r="L30" i="7"/>
  <c r="P29" i="7"/>
  <c r="M29" i="7"/>
  <c r="L29" i="7"/>
  <c r="P28" i="7"/>
  <c r="M28" i="7"/>
  <c r="L28" i="7"/>
  <c r="P27" i="7"/>
  <c r="M27" i="7"/>
  <c r="L27" i="7"/>
  <c r="P26" i="7"/>
  <c r="M26" i="7"/>
  <c r="L26" i="7"/>
  <c r="P25" i="7"/>
  <c r="L25" i="7"/>
  <c r="M25" i="7"/>
  <c r="P24" i="7"/>
  <c r="M24" i="7"/>
  <c r="L24" i="7"/>
  <c r="P23" i="7"/>
  <c r="M23" i="7"/>
  <c r="L23" i="7"/>
  <c r="P22" i="7"/>
  <c r="M22" i="7"/>
  <c r="L22" i="7"/>
  <c r="P21" i="7"/>
  <c r="M21" i="7"/>
  <c r="L21" i="7"/>
  <c r="P20" i="7"/>
  <c r="M20" i="7"/>
  <c r="L20" i="7"/>
  <c r="P19" i="7"/>
  <c r="M19" i="7"/>
  <c r="L19" i="7"/>
  <c r="P18" i="7"/>
  <c r="L18" i="7"/>
  <c r="M18" i="7"/>
  <c r="P17" i="7"/>
  <c r="L17" i="7"/>
  <c r="M17" i="7"/>
  <c r="P16" i="7"/>
  <c r="L16" i="7"/>
  <c r="M16" i="7"/>
  <c r="P15" i="7"/>
  <c r="L15" i="7"/>
  <c r="M15" i="7"/>
  <c r="P14" i="7"/>
  <c r="L14" i="7"/>
  <c r="F9" i="7"/>
  <c r="F8" i="7"/>
  <c r="E3" i="7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1" i="1"/>
  <c r="M63" i="1"/>
  <c r="M62" i="1"/>
  <c r="M61" i="1"/>
  <c r="M60" i="1"/>
  <c r="M59" i="1"/>
  <c r="M58" i="1"/>
  <c r="M57" i="1"/>
  <c r="M56" i="1"/>
  <c r="M55" i="1"/>
  <c r="M54" i="1"/>
  <c r="M53" i="1"/>
  <c r="M52" i="1"/>
  <c r="M51" i="1"/>
  <c r="M50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2" i="1"/>
  <c r="B13" i="6"/>
  <c r="B22" i="6" s="1"/>
  <c r="B15" i="6"/>
  <c r="B29" i="6" s="1"/>
  <c r="B16" i="6"/>
  <c r="B30" i="6" s="1"/>
  <c r="B17" i="6"/>
  <c r="B14" i="6"/>
  <c r="B23" i="6" s="1"/>
  <c r="L17" i="1"/>
  <c r="A14" i="6"/>
  <c r="A23" i="6" s="1"/>
  <c r="A15" i="6"/>
  <c r="A24" i="6"/>
  <c r="A16" i="6"/>
  <c r="A30" i="6" s="1"/>
  <c r="A17" i="6"/>
  <c r="A25" i="6"/>
  <c r="A31" i="6"/>
  <c r="A18" i="6"/>
  <c r="A26" i="6" s="1"/>
  <c r="P14" i="1"/>
  <c r="P15" i="1"/>
  <c r="P16" i="1"/>
  <c r="P17" i="1"/>
  <c r="P18" i="1"/>
  <c r="L18" i="1"/>
  <c r="P19" i="1"/>
  <c r="L19" i="1"/>
  <c r="P20" i="1"/>
  <c r="P21" i="1"/>
  <c r="L21" i="1"/>
  <c r="P22" i="1"/>
  <c r="L22" i="1"/>
  <c r="P23" i="1"/>
  <c r="L23" i="1"/>
  <c r="P24" i="1"/>
  <c r="L24" i="1"/>
  <c r="P25" i="1"/>
  <c r="L25" i="1"/>
  <c r="P26" i="1"/>
  <c r="L26" i="1"/>
  <c r="P27" i="1"/>
  <c r="L27" i="1"/>
  <c r="P28" i="1"/>
  <c r="L28" i="1"/>
  <c r="P29" i="1"/>
  <c r="L29" i="1"/>
  <c r="P30" i="1"/>
  <c r="L30" i="1"/>
  <c r="P31" i="1"/>
  <c r="P32" i="1"/>
  <c r="L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F8" i="1"/>
  <c r="E3" i="1"/>
  <c r="F9" i="1"/>
  <c r="B25" i="6"/>
  <c r="L20" i="1"/>
  <c r="L15" i="1"/>
  <c r="L16" i="1"/>
  <c r="B24" i="6" l="1"/>
  <c r="L13" i="7"/>
  <c r="L12" i="7"/>
  <c r="L14" i="1"/>
  <c r="L13" i="1"/>
  <c r="L12" i="1"/>
  <c r="A32" i="6"/>
  <c r="B31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同志社高等学校</author>
    <author>owner</author>
  </authors>
  <commentList>
    <comment ref="D3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所属番号を「所属名一覧シート」から検索し、3ケタで入力してください。右セルに正式名称が自動的に表示されます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番号を入力することで
所属の正式名称が自動表示されます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データ入力者の氏名を記入してください
ただし、姓・名の間を一文字空けてください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データ入力者の電話番号（携帯電話等連絡が取りやすい番号）を記入してください</t>
        </r>
      </text>
    </comment>
    <comment ref="D6" authorId="0" shapeId="0" xr:uid="{00000000-0006-0000-00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添付データ送受信の関係上、データ入力者のPCのメールアドレスを記入してください。</t>
        </r>
      </text>
    </comment>
    <comment ref="D8" authorId="0" shapeId="0" xr:uid="{00000000-0006-0000-00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9月30日までに登録した選手の合計人数を記入してください。</t>
        </r>
      </text>
    </comment>
    <comment ref="F8" authorId="0" shapeId="0" xr:uid="{00000000-0006-0000-00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9" authorId="0" shapeId="0" xr:uid="{00000000-0006-0000-00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10月1日以降に登録した選手の合計人数を記入してください。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" authorId="0" shapeId="0" xr:uid="{00000000-0006-0000-00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B11" authorId="0" shapeId="0" xr:uid="{00000000-0006-0000-00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新規・移動選手はSAK登録番号を新たに、振りますので、空欄にしてください。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1" authorId="0" shapeId="0" xr:uid="{00000000-0006-0000-00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リスト表示から該当項目を選択してください。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1" authorId="0" shapeId="0" xr:uid="{00000000-0006-0000-00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登録形態が「移籍」の選手については、前年度SAK競技者登録番号を記入してください。</t>
        </r>
      </text>
    </comment>
    <comment ref="E11" authorId="0" shapeId="0" xr:uid="{00000000-0006-0000-00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姓と名の間を一文字空けてください。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1" authorId="0" shapeId="0" xr:uid="{00000000-0006-0000-0000-00000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姓と名の間を一文字空けてください。
</t>
        </r>
      </text>
    </comment>
    <comment ref="G11" authorId="0" shapeId="0" xr:uid="{00000000-0006-0000-0000-00000F000000}">
      <text>
        <r>
          <rPr>
            <sz val="9"/>
            <color indexed="81"/>
            <rFont val="ＭＳ Ｐゴシック"/>
            <family val="3"/>
            <charset val="128"/>
          </rPr>
          <t xml:space="preserve">例と同様の書式で入力してください
</t>
        </r>
      </text>
    </comment>
    <comment ref="H11" authorId="1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小・中・高校生はリストから、
学年を選択してください。
</t>
        </r>
      </text>
    </comment>
    <comment ref="I11" authorId="0" shapeId="0" xr:uid="{00000000-0006-0000-00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リスト表示から該当項目を選択してください。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1" authorId="0" shapeId="0" xr:uid="{00000000-0006-0000-0000-00001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生年月日を正しく入力すると、国体・国体予選の組別表示がなされます
</t>
        </r>
      </text>
    </comment>
    <comment ref="M11" authorId="0" shapeId="0" xr:uid="{00000000-0006-0000-0000-00001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生年月日を正しく入力すると、府選手権などの組別表示がなされます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1" authorId="0" shapeId="0" xr:uid="{00000000-0006-0000-00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入力しないでください。</t>
        </r>
      </text>
    </comment>
    <comment ref="B12" authorId="0" shapeId="0" xr:uid="{00000000-0006-0000-00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「継続」の選手は、前年度登録番号を記入してください。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「移動」の選手以外は、空欄のままにしてください。
</t>
        </r>
      </text>
    </comment>
    <comment ref="B13" authorId="0" shapeId="0" xr:uid="{00000000-0006-0000-00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「移動」の選手には、新しい番号を振りますので、この欄は空欄にしておいてください。
</t>
        </r>
      </text>
    </comment>
    <comment ref="D13" authorId="0" shapeId="0" xr:uid="{00000000-0006-0000-00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「移動」の選手は、移籍前のSAK登録番号を記入してください。これにより前年度データを引き継ぎます。
</t>
        </r>
      </text>
    </comment>
    <comment ref="J13" authorId="0" shapeId="0" xr:uid="{00000000-0006-0000-00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個人に与えらえれた半永久番号ですので、旧所属時の番号があればそれを記入してくださ合い。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3" authorId="0" shapeId="0" xr:uid="{00000000-0006-0000-00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個人に与えらえれた半永久番号ですので、旧所属時の番号があればそれを記入してくださ合い。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同志社高等学校</author>
    <author>owner</author>
  </authors>
  <commentList>
    <comment ref="D3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所属番号を「所属名一覧シート」から検索し、3ケタで入力してください。右セルに正式名称が自動的に表示されます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E3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番号を入力することで
所属の正式名称が自動表示されます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4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データ入力者の氏名を記入してください
ただし、姓・名の間を一文字空けてください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5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データ入力者の電話番号（携帯電話等連絡が取りやすい番号）を記入してください</t>
        </r>
      </text>
    </comment>
    <comment ref="D6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添付データ送受信の関係上、データ入力者のPCのメールアドレスを記入してください。</t>
        </r>
      </text>
    </comment>
    <comment ref="D8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9月30日までに登録した選手の合計人数を記入してください。</t>
        </r>
      </text>
    </comment>
    <comment ref="F8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D9" authorId="0" shapeId="0" xr:uid="{00000000-0006-0000-0100-000008000000}">
      <text>
        <r>
          <rPr>
            <b/>
            <sz val="9"/>
            <color indexed="81"/>
            <rFont val="ＭＳ Ｐゴシック"/>
            <family val="3"/>
            <charset val="128"/>
          </rPr>
          <t>10月1日以降に登録した選手の合計人数を記入してください。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9" authorId="0" shapeId="0" xr:uid="{00000000-0006-0000-0100-000009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自動計算されます。</t>
        </r>
      </text>
    </comment>
    <comment ref="B11" authorId="0" shapeId="0" xr:uid="{00000000-0006-0000-0100-00000A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新規・移動選手はSAK登録番号を新たに、振りますので、空欄にしてください。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C11" authorId="0" shapeId="0" xr:uid="{00000000-0006-0000-0100-00000B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リスト表示から該当項目を選択してください。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1" authorId="0" shapeId="0" xr:uid="{00000000-0006-0000-0100-00000C000000}">
      <text>
        <r>
          <rPr>
            <b/>
            <sz val="9"/>
            <color indexed="81"/>
            <rFont val="ＭＳ Ｐゴシック"/>
            <family val="3"/>
            <charset val="128"/>
          </rPr>
          <t>登録形態が「移籍」の選手については、前年度SAK競技者登録番号を記入してください。</t>
        </r>
      </text>
    </comment>
    <comment ref="E11" authorId="0" shapeId="0" xr:uid="{00000000-0006-0000-0100-00000D000000}">
      <text>
        <r>
          <rPr>
            <b/>
            <sz val="9"/>
            <color indexed="81"/>
            <rFont val="ＭＳ Ｐゴシック"/>
            <family val="3"/>
            <charset val="128"/>
          </rPr>
          <t>姓と名の間を一文字空けてください。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F11" authorId="0" shapeId="0" xr:uid="{00000000-0006-0000-0100-00000E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姓と名の間を一文字空けてください。
</t>
        </r>
      </text>
    </comment>
    <comment ref="G11" authorId="0" shapeId="0" xr:uid="{00000000-0006-0000-0100-00000F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例と同様の書式で入力してください
</t>
        </r>
      </text>
    </comment>
    <comment ref="H11" authorId="1" shapeId="0" xr:uid="{00000000-0006-0000-0100-000010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小・中・高校生はリストから、
学年を選択してください。
</t>
        </r>
      </text>
    </comment>
    <comment ref="I11" authorId="0" shapeId="0" xr:uid="{00000000-0006-0000-0100-000011000000}">
      <text>
        <r>
          <rPr>
            <b/>
            <sz val="9"/>
            <color indexed="81"/>
            <rFont val="ＭＳ Ｐゴシック"/>
            <family val="3"/>
            <charset val="128"/>
          </rPr>
          <t>リスト表示から該当項目を選択してください。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L11" authorId="0" shapeId="0" xr:uid="{00000000-0006-0000-0100-00001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生年月日を正しく入力すると、国体・国体予選の組別表示がなされます
</t>
        </r>
      </text>
    </comment>
    <comment ref="M11" authorId="0" shapeId="0" xr:uid="{00000000-0006-0000-0100-00001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生年月日を正しく入力すると、府選手権などの組別表示がなされます
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N11" authorId="0" shapeId="0" xr:uid="{00000000-0006-0000-0100-000014000000}">
      <text>
        <r>
          <rPr>
            <b/>
            <sz val="9"/>
            <color indexed="81"/>
            <rFont val="ＭＳ Ｐゴシック"/>
            <family val="3"/>
            <charset val="128"/>
          </rPr>
          <t>入力しないでください。</t>
        </r>
      </text>
    </comment>
    <comment ref="B12" authorId="0" shapeId="0" xr:uid="{00000000-0006-0000-0100-000015000000}">
      <text>
        <r>
          <rPr>
            <b/>
            <sz val="9"/>
            <color indexed="81"/>
            <rFont val="ＭＳ Ｐゴシック"/>
            <family val="3"/>
            <charset val="128"/>
          </rPr>
          <t>「継続」の選手は、前年度登録番号を記入してください。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D12" authorId="0" shapeId="0" xr:uid="{00000000-0006-0000-0100-000016000000}">
      <text>
        <r>
          <rPr>
            <sz val="9"/>
            <color indexed="81"/>
            <rFont val="ＭＳ Ｐゴシック"/>
            <family val="3"/>
            <charset val="128"/>
          </rPr>
          <t xml:space="preserve">「移動」の選手以外は、空欄のままにしてください。
</t>
        </r>
      </text>
    </comment>
    <comment ref="B13" authorId="0" shapeId="0" xr:uid="{00000000-0006-0000-0100-000017000000}">
      <text>
        <r>
          <rPr>
            <sz val="9"/>
            <color indexed="81"/>
            <rFont val="ＭＳ Ｐゴシック"/>
            <family val="3"/>
            <charset val="128"/>
          </rPr>
          <t xml:space="preserve">「移動」の選手には、新しい番号を振りますので、この欄は空欄にしておいてください。
</t>
        </r>
      </text>
    </comment>
    <comment ref="D13" authorId="0" shapeId="0" xr:uid="{00000000-0006-0000-0100-000018000000}">
      <text>
        <r>
          <rPr>
            <sz val="9"/>
            <color indexed="81"/>
            <rFont val="ＭＳ Ｐゴシック"/>
            <family val="3"/>
            <charset val="128"/>
          </rPr>
          <t xml:space="preserve">「移動」の選手は、移籍前のSAK登録番号を記入してください。これにより前年度データを引き継ぎます。
</t>
        </r>
      </text>
    </comment>
    <comment ref="J13" authorId="0" shapeId="0" xr:uid="{00000000-0006-0000-0100-000019000000}">
      <text>
        <r>
          <rPr>
            <b/>
            <sz val="9"/>
            <color indexed="81"/>
            <rFont val="ＭＳ Ｐゴシック"/>
            <family val="3"/>
            <charset val="128"/>
          </rPr>
          <t>個人に与えらえれた半永久番号ですので、旧所属時の番号があればそれを記入してくださ合い。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K13" authorId="0" shapeId="0" xr:uid="{00000000-0006-0000-0100-00001A000000}">
      <text>
        <r>
          <rPr>
            <b/>
            <sz val="9"/>
            <color indexed="81"/>
            <rFont val="ＭＳ Ｐゴシック"/>
            <family val="3"/>
            <charset val="128"/>
          </rPr>
          <t>個人に与えらえれた半永久番号ですので、旧所属時の番号があればそれを記入してくださ合い。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<sst xmlns="http://schemas.openxmlformats.org/spreadsheetml/2006/main" count="355" uniqueCount="248">
  <si>
    <t>項目</t>
    <rPh sb="0" eb="2">
      <t>コウモク</t>
    </rPh>
    <phoneticPr fontId="1"/>
  </si>
  <si>
    <t>性別</t>
    <rPh sb="0" eb="2">
      <t>セイベツ</t>
    </rPh>
    <phoneticPr fontId="1"/>
  </si>
  <si>
    <t>円</t>
    <rPh sb="0" eb="1">
      <t>エン</t>
    </rPh>
    <phoneticPr fontId="1"/>
  </si>
  <si>
    <t>データ入力者氏名：</t>
    <rPh sb="3" eb="5">
      <t>ニュウリョク</t>
    </rPh>
    <rPh sb="5" eb="6">
      <t>シャ</t>
    </rPh>
    <rPh sb="6" eb="8">
      <t>シメイ</t>
    </rPh>
    <phoneticPr fontId="1"/>
  </si>
  <si>
    <t>データ入力者電話番号：</t>
    <rPh sb="3" eb="5">
      <t>ニュウリョク</t>
    </rPh>
    <rPh sb="5" eb="6">
      <t>シャ</t>
    </rPh>
    <rPh sb="6" eb="8">
      <t>デンワ</t>
    </rPh>
    <rPh sb="8" eb="10">
      <t>バンゴウ</t>
    </rPh>
    <phoneticPr fontId="1"/>
  </si>
  <si>
    <t>データ入力者PCメールアドレス：</t>
    <rPh sb="3" eb="5">
      <t>ニュウリョク</t>
    </rPh>
    <rPh sb="5" eb="6">
      <t>シャ</t>
    </rPh>
    <phoneticPr fontId="1"/>
  </si>
  <si>
    <t>人×500円＝</t>
    <rPh sb="0" eb="1">
      <t>ニン</t>
    </rPh>
    <rPh sb="5" eb="6">
      <t>エン</t>
    </rPh>
    <phoneticPr fontId="1"/>
  </si>
  <si>
    <t>人×1,000円＝</t>
    <rPh sb="0" eb="1">
      <t>ニン</t>
    </rPh>
    <rPh sb="7" eb="8">
      <t>エン</t>
    </rPh>
    <phoneticPr fontId="1"/>
  </si>
  <si>
    <t>アルペン登録料合計（9/30まで）：</t>
    <rPh sb="4" eb="6">
      <t>トウロク</t>
    </rPh>
    <rPh sb="6" eb="7">
      <t>リョウ</t>
    </rPh>
    <rPh sb="7" eb="9">
      <t>ゴウケイ</t>
    </rPh>
    <phoneticPr fontId="1"/>
  </si>
  <si>
    <t>アルペン登録料合計（10/1以降）：</t>
    <rPh sb="4" eb="6">
      <t>トウロク</t>
    </rPh>
    <rPh sb="6" eb="7">
      <t>リョウ</t>
    </rPh>
    <rPh sb="7" eb="9">
      <t>ゴウケイ</t>
    </rPh>
    <rPh sb="14" eb="16">
      <t>イコウ</t>
    </rPh>
    <phoneticPr fontId="1"/>
  </si>
  <si>
    <t>登録形態</t>
    <rPh sb="0" eb="2">
      <t>トウロク</t>
    </rPh>
    <rPh sb="2" eb="4">
      <t>ケイタイ</t>
    </rPh>
    <phoneticPr fontId="1"/>
  </si>
  <si>
    <t>所属No.＆所属名（正式名称）：</t>
    <rPh sb="0" eb="2">
      <t>ショゾク</t>
    </rPh>
    <rPh sb="6" eb="8">
      <t>ショゾク</t>
    </rPh>
    <rPh sb="8" eb="9">
      <t>メイ</t>
    </rPh>
    <rPh sb="10" eb="12">
      <t>セイシキ</t>
    </rPh>
    <rPh sb="12" eb="14">
      <t>メイショウ</t>
    </rPh>
    <phoneticPr fontId="1"/>
  </si>
  <si>
    <t>所属ｺｰﾄﾞ一覧表</t>
    <rPh sb="0" eb="2">
      <t>ショゾク</t>
    </rPh>
    <rPh sb="6" eb="8">
      <t>イチラン</t>
    </rPh>
    <rPh sb="8" eb="9">
      <t>ヒョウ</t>
    </rPh>
    <phoneticPr fontId="1"/>
  </si>
  <si>
    <t>所属ｺｰﾄﾞ</t>
    <rPh sb="0" eb="2">
      <t>ショゾク</t>
    </rPh>
    <phoneticPr fontId="1"/>
  </si>
  <si>
    <t>所属名(正式)</t>
    <rPh sb="0" eb="3">
      <t>ショゾクメイ</t>
    </rPh>
    <rPh sb="4" eb="6">
      <t>セイシキ</t>
    </rPh>
    <phoneticPr fontId="1"/>
  </si>
  <si>
    <t>所属名(略称)</t>
    <rPh sb="0" eb="3">
      <t>ショゾクメイ</t>
    </rPh>
    <rPh sb="4" eb="6">
      <t>リャクショウ</t>
    </rPh>
    <phoneticPr fontId="1"/>
  </si>
  <si>
    <t>京都アタゴスキークラブ</t>
  </si>
  <si>
    <t>アタゴ</t>
    <phoneticPr fontId="1"/>
  </si>
  <si>
    <t>京都アマチュアスキークラブ</t>
  </si>
  <si>
    <t>アマチュア</t>
    <phoneticPr fontId="1"/>
  </si>
  <si>
    <t>網野スキークラブ</t>
  </si>
  <si>
    <t>網野</t>
    <rPh sb="0" eb="1">
      <t>アミ</t>
    </rPh>
    <rPh sb="1" eb="2">
      <t>ノ</t>
    </rPh>
    <phoneticPr fontId="1"/>
  </si>
  <si>
    <t>綾部市スキー協会</t>
  </si>
  <si>
    <t>綾部市</t>
    <rPh sb="0" eb="3">
      <t>アヤベシ</t>
    </rPh>
    <phoneticPr fontId="1"/>
  </si>
  <si>
    <t>裏千家スキークラブ</t>
  </si>
  <si>
    <t>裏千家</t>
    <rPh sb="0" eb="3">
      <t>ウラセンケ</t>
    </rPh>
    <phoneticPr fontId="1"/>
  </si>
  <si>
    <t>関西スキークラブ</t>
  </si>
  <si>
    <t>関西</t>
    <rPh sb="0" eb="2">
      <t>カンサイ</t>
    </rPh>
    <phoneticPr fontId="1"/>
  </si>
  <si>
    <t>京都基礎スキークラブ</t>
  </si>
  <si>
    <t>京都基礎</t>
    <rPh sb="0" eb="2">
      <t>キョウト</t>
    </rPh>
    <rPh sb="2" eb="4">
      <t>キソ</t>
    </rPh>
    <phoneticPr fontId="1"/>
  </si>
  <si>
    <t>京都学生スキー連盟</t>
  </si>
  <si>
    <t>京都府高体連スキー部</t>
  </si>
  <si>
    <t>銀桂会</t>
  </si>
  <si>
    <t>銀桂会</t>
    <rPh sb="0" eb="1">
      <t>ギン</t>
    </rPh>
    <rPh sb="1" eb="2">
      <t>カツラ</t>
    </rPh>
    <rPh sb="2" eb="3">
      <t>カイ</t>
    </rPh>
    <phoneticPr fontId="1"/>
  </si>
  <si>
    <t>口丹アイリススキークラブ</t>
  </si>
  <si>
    <t>口丹</t>
    <rPh sb="0" eb="1">
      <t>クチ</t>
    </rPh>
    <rPh sb="1" eb="2">
      <t>タン</t>
    </rPh>
    <phoneticPr fontId="1"/>
  </si>
  <si>
    <t>京都クレストスキークラブ</t>
  </si>
  <si>
    <t>クレスト</t>
    <phoneticPr fontId="1"/>
  </si>
  <si>
    <t>螢雪スキークラブ</t>
  </si>
  <si>
    <t>蛍雪</t>
    <rPh sb="0" eb="1">
      <t>ホタル</t>
    </rPh>
    <rPh sb="1" eb="2">
      <t>ユキ</t>
    </rPh>
    <phoneticPr fontId="1"/>
  </si>
  <si>
    <t>ゲンゼスキークラブ</t>
  </si>
  <si>
    <t>ゲンゼ</t>
    <phoneticPr fontId="1"/>
  </si>
  <si>
    <t>佐々里スキークラブ</t>
    <phoneticPr fontId="1"/>
  </si>
  <si>
    <t>佐々里</t>
  </si>
  <si>
    <t>三洋化成</t>
    <rPh sb="0" eb="2">
      <t>サンヨウ</t>
    </rPh>
    <rPh sb="2" eb="4">
      <t>カセイ</t>
    </rPh>
    <phoneticPr fontId="1"/>
  </si>
  <si>
    <t>島津製作所スキークラブ</t>
  </si>
  <si>
    <t>島津製作所</t>
    <rPh sb="0" eb="2">
      <t>シマヅ</t>
    </rPh>
    <rPh sb="2" eb="5">
      <t>セイサクショ</t>
    </rPh>
    <phoneticPr fontId="1"/>
  </si>
  <si>
    <t>京都シルバースキークラブ</t>
  </si>
  <si>
    <t>シルバー</t>
    <phoneticPr fontId="1"/>
  </si>
  <si>
    <t>京都親雪スキークラブ</t>
  </si>
  <si>
    <t>親雪</t>
    <rPh sb="0" eb="1">
      <t>オヤ</t>
    </rPh>
    <rPh sb="1" eb="2">
      <t>ユキ</t>
    </rPh>
    <phoneticPr fontId="1"/>
  </si>
  <si>
    <t>京都スキーランナークラブ</t>
  </si>
  <si>
    <t>ランナー</t>
    <phoneticPr fontId="1"/>
  </si>
  <si>
    <t>AKU</t>
    <phoneticPr fontId="1"/>
  </si>
  <si>
    <t>ファーレンスキークラブ</t>
  </si>
  <si>
    <t>ファーレン</t>
    <phoneticPr fontId="1"/>
  </si>
  <si>
    <t>福知山スキー協会</t>
  </si>
  <si>
    <t>福知山</t>
    <rPh sb="0" eb="3">
      <t>フクチヤマ</t>
    </rPh>
    <phoneticPr fontId="1"/>
  </si>
  <si>
    <t>ブルーベルスキークラブ</t>
  </si>
  <si>
    <t>ブルーベル</t>
    <phoneticPr fontId="1"/>
  </si>
  <si>
    <t>ホープスキークラブ</t>
  </si>
  <si>
    <t>ホープ</t>
    <phoneticPr fontId="1"/>
  </si>
  <si>
    <t>舞鶴スキー協会</t>
  </si>
  <si>
    <t>舞鶴</t>
    <rPh sb="0" eb="2">
      <t>マイヅル</t>
    </rPh>
    <phoneticPr fontId="1"/>
  </si>
  <si>
    <t>宮津市スキー協会</t>
  </si>
  <si>
    <t>宮津市</t>
    <rPh sb="0" eb="3">
      <t>ミヤヅシ</t>
    </rPh>
    <phoneticPr fontId="1"/>
  </si>
  <si>
    <t>京都むらさきスキークラブ</t>
  </si>
  <si>
    <t>むらさき</t>
    <phoneticPr fontId="1"/>
  </si>
  <si>
    <t>京都ヤングマンスキークラブ</t>
  </si>
  <si>
    <t>ヤングマン</t>
    <phoneticPr fontId="1"/>
  </si>
  <si>
    <t>京都ＳＹＬＣ雪乃若獅子達倶楽部</t>
  </si>
  <si>
    <t>SYLC</t>
    <phoneticPr fontId="1"/>
  </si>
  <si>
    <t>同志社大学ルナティックススキークラブ</t>
    <phoneticPr fontId="1"/>
  </si>
  <si>
    <t>同大ルナ</t>
    <rPh sb="0" eb="2">
      <t>ドウダイ</t>
    </rPh>
    <phoneticPr fontId="1"/>
  </si>
  <si>
    <t>京都わらびのスキークラブ</t>
  </si>
  <si>
    <t>わらびの</t>
    <phoneticPr fontId="1"/>
  </si>
  <si>
    <t>京大やまなみ会スキークラブ</t>
  </si>
  <si>
    <t>やまなみ</t>
    <phoneticPr fontId="1"/>
  </si>
  <si>
    <t>ＫＴＳ</t>
  </si>
  <si>
    <t>KTS</t>
    <phoneticPr fontId="1"/>
  </si>
  <si>
    <t>スキーチームゼロ</t>
  </si>
  <si>
    <t>チームゼロ</t>
    <phoneticPr fontId="1"/>
  </si>
  <si>
    <t>亀岡Ａスキークラブ</t>
  </si>
  <si>
    <t>亀岡A</t>
    <rPh sb="0" eb="2">
      <t>カメオカ</t>
    </rPh>
    <phoneticPr fontId="1"/>
  </si>
  <si>
    <t>京三中スキー倶楽部</t>
  </si>
  <si>
    <t>京三中</t>
    <rPh sb="0" eb="1">
      <t>キョウ</t>
    </rPh>
    <rPh sb="1" eb="2">
      <t>サン</t>
    </rPh>
    <rPh sb="2" eb="3">
      <t>チュウ</t>
    </rPh>
    <phoneticPr fontId="1"/>
  </si>
  <si>
    <t>久美浜スキークラブ</t>
  </si>
  <si>
    <t>久美浜</t>
    <rPh sb="0" eb="3">
      <t>クミハマ</t>
    </rPh>
    <phoneticPr fontId="1"/>
  </si>
  <si>
    <t>加悦谷スキークラブ</t>
  </si>
  <si>
    <t>加悦谷</t>
    <rPh sb="0" eb="3">
      <t>カヤダニ</t>
    </rPh>
    <phoneticPr fontId="1"/>
  </si>
  <si>
    <t>京都クライススキークラブ</t>
  </si>
  <si>
    <t>クライス</t>
    <phoneticPr fontId="1"/>
  </si>
  <si>
    <t>大谷クラブ</t>
  </si>
  <si>
    <t>大谷クラブ</t>
    <rPh sb="0" eb="2">
      <t>オオタニ</t>
    </rPh>
    <phoneticPr fontId="1"/>
  </si>
  <si>
    <t>ポテトスキークラブ</t>
  </si>
  <si>
    <t>ポテト</t>
    <phoneticPr fontId="1"/>
  </si>
  <si>
    <t>弥栄町スキークラブ</t>
  </si>
  <si>
    <t>弥栄町</t>
    <rPh sb="0" eb="3">
      <t>ヤサカチョウ</t>
    </rPh>
    <phoneticPr fontId="1"/>
  </si>
  <si>
    <t>マウントキッズスキークラブ</t>
  </si>
  <si>
    <t>Mキッズ</t>
    <phoneticPr fontId="1"/>
  </si>
  <si>
    <t>ファミーユスキークラブ</t>
  </si>
  <si>
    <t>ファミーユ</t>
    <phoneticPr fontId="1"/>
  </si>
  <si>
    <t>三菱自動車京都スキークラブ</t>
  </si>
  <si>
    <t>三菱自動車</t>
    <rPh sb="0" eb="2">
      <t>ミツビシ</t>
    </rPh>
    <rPh sb="2" eb="5">
      <t>ジドウシャ</t>
    </rPh>
    <phoneticPr fontId="1"/>
  </si>
  <si>
    <t>京都大学スキー同好会スノーパンサー</t>
  </si>
  <si>
    <t>京大同好会</t>
    <rPh sb="0" eb="2">
      <t>キョウダイ</t>
    </rPh>
    <rPh sb="2" eb="5">
      <t>ドウコウカイ</t>
    </rPh>
    <phoneticPr fontId="1"/>
  </si>
  <si>
    <t>ミツハシスキークラブ</t>
  </si>
  <si>
    <t>ミツハシ</t>
    <phoneticPr fontId="1"/>
  </si>
  <si>
    <t>チーム・モーニング</t>
  </si>
  <si>
    <t>モーニング</t>
    <phoneticPr fontId="1"/>
  </si>
  <si>
    <t>シークルプ</t>
  </si>
  <si>
    <t>シークルプ</t>
    <phoneticPr fontId="1"/>
  </si>
  <si>
    <t>カウベルスポーツクラブ</t>
  </si>
  <si>
    <t>カウベル</t>
    <phoneticPr fontId="1"/>
  </si>
  <si>
    <t>京都厚生会スキークラブ</t>
  </si>
  <si>
    <t>厚生会</t>
    <rPh sb="0" eb="1">
      <t>コウ</t>
    </rPh>
    <rPh sb="1" eb="2">
      <t>セイ</t>
    </rPh>
    <rPh sb="2" eb="3">
      <t>カイ</t>
    </rPh>
    <phoneticPr fontId="1"/>
  </si>
  <si>
    <t>京都リンデンバウムスキークラブ</t>
  </si>
  <si>
    <t>ﾘﾝﾃﾞﾝﾊﾞｳﾑ</t>
    <phoneticPr fontId="1"/>
  </si>
  <si>
    <t>京都工芸繊維大学ホワイトローカススキークラブ</t>
    <phoneticPr fontId="1"/>
  </si>
  <si>
    <t>工繊大WL</t>
    <rPh sb="0" eb="1">
      <t>コウ</t>
    </rPh>
    <phoneticPr fontId="1"/>
  </si>
  <si>
    <t>山代印刷ＳＣ</t>
  </si>
  <si>
    <t>山代印刷</t>
    <rPh sb="0" eb="2">
      <t>ヤマシロ</t>
    </rPh>
    <rPh sb="2" eb="4">
      <t>インサツ</t>
    </rPh>
    <phoneticPr fontId="1"/>
  </si>
  <si>
    <t>光華S.C</t>
    <rPh sb="0" eb="2">
      <t>コウカ</t>
    </rPh>
    <phoneticPr fontId="1"/>
  </si>
  <si>
    <t>京都産業大学体育会スキー部</t>
    <rPh sb="0" eb="2">
      <t>キョウト</t>
    </rPh>
    <rPh sb="2" eb="4">
      <t>サンギョウ</t>
    </rPh>
    <rPh sb="4" eb="6">
      <t>ダイガク</t>
    </rPh>
    <rPh sb="6" eb="9">
      <t>タイイクカイ</t>
    </rPh>
    <rPh sb="12" eb="13">
      <t>ブ</t>
    </rPh>
    <phoneticPr fontId="1"/>
  </si>
  <si>
    <t>京都産業大</t>
    <rPh sb="0" eb="2">
      <t>キョウト</t>
    </rPh>
    <rPh sb="2" eb="4">
      <t>サンギョウ</t>
    </rPh>
    <rPh sb="4" eb="5">
      <t>ダイ</t>
    </rPh>
    <phoneticPr fontId="1"/>
  </si>
  <si>
    <t>龍谷大学体育会スキー部</t>
    <rPh sb="0" eb="2">
      <t>リュウコク</t>
    </rPh>
    <rPh sb="2" eb="4">
      <t>ダイガク</t>
    </rPh>
    <rPh sb="4" eb="7">
      <t>タイイクカイ</t>
    </rPh>
    <rPh sb="10" eb="11">
      <t>ブ</t>
    </rPh>
    <phoneticPr fontId="1"/>
  </si>
  <si>
    <t>龍谷大学</t>
    <rPh sb="0" eb="2">
      <t>リュウコク</t>
    </rPh>
    <rPh sb="2" eb="4">
      <t>ダイガク</t>
    </rPh>
    <phoneticPr fontId="1"/>
  </si>
  <si>
    <t>同志社大学体育会スキー部</t>
    <rPh sb="0" eb="3">
      <t>ドウシシャ</t>
    </rPh>
    <rPh sb="3" eb="5">
      <t>ダイガク</t>
    </rPh>
    <rPh sb="5" eb="8">
      <t>タイイクカイ</t>
    </rPh>
    <rPh sb="11" eb="12">
      <t>ブ</t>
    </rPh>
    <phoneticPr fontId="1"/>
  </si>
  <si>
    <t>同志社大学</t>
    <rPh sb="0" eb="3">
      <t>ドウシシャ</t>
    </rPh>
    <rPh sb="3" eb="5">
      <t>ダイガク</t>
    </rPh>
    <phoneticPr fontId="1"/>
  </si>
  <si>
    <t>佛教大学体育会スキー部</t>
    <rPh sb="0" eb="2">
      <t>ブッキョウ</t>
    </rPh>
    <rPh sb="2" eb="4">
      <t>ダイガク</t>
    </rPh>
    <rPh sb="4" eb="7">
      <t>タイイクカイ</t>
    </rPh>
    <rPh sb="10" eb="11">
      <t>ブ</t>
    </rPh>
    <phoneticPr fontId="1"/>
  </si>
  <si>
    <t>佛教大学</t>
    <rPh sb="0" eb="2">
      <t>ブッキョウ</t>
    </rPh>
    <rPh sb="2" eb="4">
      <t>ダイガク</t>
    </rPh>
    <phoneticPr fontId="1"/>
  </si>
  <si>
    <t>大谷大学体育会スキー部</t>
    <rPh sb="0" eb="2">
      <t>オオタニ</t>
    </rPh>
    <rPh sb="2" eb="4">
      <t>ダイガク</t>
    </rPh>
    <rPh sb="4" eb="7">
      <t>タイイクカイ</t>
    </rPh>
    <rPh sb="10" eb="11">
      <t>ブ</t>
    </rPh>
    <phoneticPr fontId="1"/>
  </si>
  <si>
    <t>大谷大学</t>
    <rPh sb="0" eb="2">
      <t>オオタニ</t>
    </rPh>
    <rPh sb="2" eb="4">
      <t>ダイガク</t>
    </rPh>
    <phoneticPr fontId="1"/>
  </si>
  <si>
    <t>関西学院大学体育会スキー部</t>
    <rPh sb="0" eb="2">
      <t>カンサイ</t>
    </rPh>
    <rPh sb="2" eb="4">
      <t>ガクイン</t>
    </rPh>
    <rPh sb="4" eb="6">
      <t>ダイガク</t>
    </rPh>
    <rPh sb="6" eb="9">
      <t>タイイクカイ</t>
    </rPh>
    <rPh sb="12" eb="13">
      <t>ブ</t>
    </rPh>
    <phoneticPr fontId="1"/>
  </si>
  <si>
    <t>関西学院大</t>
    <rPh sb="0" eb="2">
      <t>カンサイ</t>
    </rPh>
    <rPh sb="2" eb="4">
      <t>ガクイン</t>
    </rPh>
    <rPh sb="4" eb="5">
      <t>ダイ</t>
    </rPh>
    <phoneticPr fontId="1"/>
  </si>
  <si>
    <t>立命館宇治高校</t>
    <rPh sb="0" eb="3">
      <t>リツメイカン</t>
    </rPh>
    <rPh sb="3" eb="5">
      <t>ウジ</t>
    </rPh>
    <rPh sb="5" eb="7">
      <t>コウコウ</t>
    </rPh>
    <phoneticPr fontId="1"/>
  </si>
  <si>
    <t>立命館宇治</t>
    <rPh sb="0" eb="3">
      <t>リツメイカン</t>
    </rPh>
    <rPh sb="3" eb="5">
      <t>ウジ</t>
    </rPh>
    <phoneticPr fontId="1"/>
  </si>
  <si>
    <t>大谷高校</t>
    <rPh sb="0" eb="2">
      <t>オオタニ</t>
    </rPh>
    <rPh sb="2" eb="4">
      <t>コウコウ</t>
    </rPh>
    <phoneticPr fontId="1"/>
  </si>
  <si>
    <t>京都共栄学園高校</t>
    <rPh sb="0" eb="2">
      <t>キョウト</t>
    </rPh>
    <rPh sb="2" eb="4">
      <t>キョウエイ</t>
    </rPh>
    <rPh sb="4" eb="6">
      <t>ガクエン</t>
    </rPh>
    <rPh sb="6" eb="8">
      <t>コウコウ</t>
    </rPh>
    <phoneticPr fontId="1"/>
  </si>
  <si>
    <t>共栄学園高</t>
    <rPh sb="0" eb="2">
      <t>キョウエイ</t>
    </rPh>
    <rPh sb="2" eb="4">
      <t>ガクエン</t>
    </rPh>
    <rPh sb="4" eb="5">
      <t>コウ</t>
    </rPh>
    <phoneticPr fontId="1"/>
  </si>
  <si>
    <t>京都光華高校</t>
    <rPh sb="4" eb="6">
      <t>コウコウ</t>
    </rPh>
    <phoneticPr fontId="1"/>
  </si>
  <si>
    <t>京都光華高</t>
    <rPh sb="0" eb="2">
      <t>キョウト</t>
    </rPh>
    <rPh sb="2" eb="4">
      <t>コウカ</t>
    </rPh>
    <rPh sb="4" eb="5">
      <t>コウ</t>
    </rPh>
    <phoneticPr fontId="1"/>
  </si>
  <si>
    <t>同志社高校</t>
    <rPh sb="0" eb="3">
      <t>ドウシシャ</t>
    </rPh>
    <rPh sb="3" eb="5">
      <t>コウコウ</t>
    </rPh>
    <phoneticPr fontId="1"/>
  </si>
  <si>
    <t>同志社女子高校</t>
    <rPh sb="0" eb="3">
      <t>ドウシシャ</t>
    </rPh>
    <rPh sb="3" eb="5">
      <t>ジョシ</t>
    </rPh>
    <rPh sb="5" eb="7">
      <t>コウコウ</t>
    </rPh>
    <phoneticPr fontId="1"/>
  </si>
  <si>
    <t>同志社女高</t>
    <rPh sb="0" eb="3">
      <t>ドウシシャ</t>
    </rPh>
    <rPh sb="3" eb="4">
      <t>オンナ</t>
    </rPh>
    <rPh sb="4" eb="5">
      <t>コウ</t>
    </rPh>
    <phoneticPr fontId="1"/>
  </si>
  <si>
    <t>福知山成美高校</t>
    <rPh sb="0" eb="3">
      <t>フクチヤマ</t>
    </rPh>
    <rPh sb="3" eb="5">
      <t>セイビ</t>
    </rPh>
    <rPh sb="5" eb="7">
      <t>コウコウ</t>
    </rPh>
    <phoneticPr fontId="1"/>
  </si>
  <si>
    <t>福知山成美</t>
    <rPh sb="0" eb="3">
      <t>フクチヤマ</t>
    </rPh>
    <rPh sb="3" eb="5">
      <t>セイビ</t>
    </rPh>
    <phoneticPr fontId="1"/>
  </si>
  <si>
    <t>平安女学院高校</t>
    <rPh sb="0" eb="2">
      <t>ヘイアン</t>
    </rPh>
    <rPh sb="2" eb="5">
      <t>ジョガクイン</t>
    </rPh>
    <rPh sb="5" eb="7">
      <t>コウコウ</t>
    </rPh>
    <phoneticPr fontId="1"/>
  </si>
  <si>
    <t>平安女学院</t>
    <rPh sb="0" eb="2">
      <t>ヘイアン</t>
    </rPh>
    <rPh sb="2" eb="5">
      <t>ジョガクイン</t>
    </rPh>
    <phoneticPr fontId="1"/>
  </si>
  <si>
    <t>峰山高校</t>
    <rPh sb="0" eb="2">
      <t>ミネヤマ</t>
    </rPh>
    <rPh sb="2" eb="4">
      <t>コウコウ</t>
    </rPh>
    <phoneticPr fontId="1"/>
  </si>
  <si>
    <t>宮津高校</t>
    <rPh sb="0" eb="2">
      <t>ミヤヅ</t>
    </rPh>
    <rPh sb="2" eb="4">
      <t>コウコウ</t>
    </rPh>
    <phoneticPr fontId="1"/>
  </si>
  <si>
    <t>立命館高校</t>
    <rPh sb="0" eb="3">
      <t>リツメイカン</t>
    </rPh>
    <rPh sb="3" eb="5">
      <t>コウコウ</t>
    </rPh>
    <phoneticPr fontId="1"/>
  </si>
  <si>
    <t>福知山女子高校</t>
    <rPh sb="0" eb="3">
      <t>フクチヤマ</t>
    </rPh>
    <rPh sb="3" eb="5">
      <t>ジョシ</t>
    </rPh>
    <rPh sb="5" eb="7">
      <t>コウコウ</t>
    </rPh>
    <phoneticPr fontId="1"/>
  </si>
  <si>
    <t>福知山女子</t>
    <rPh sb="0" eb="3">
      <t>フクチヤマ</t>
    </rPh>
    <rPh sb="3" eb="5">
      <t>ジョシ</t>
    </rPh>
    <phoneticPr fontId="1"/>
  </si>
  <si>
    <t>綾部高校</t>
    <rPh sb="0" eb="2">
      <t>アヤベ</t>
    </rPh>
    <rPh sb="2" eb="4">
      <t>コウコウ</t>
    </rPh>
    <phoneticPr fontId="1"/>
  </si>
  <si>
    <t>洛星高校</t>
    <rPh sb="0" eb="2">
      <t>ラクセイ</t>
    </rPh>
    <rPh sb="2" eb="4">
      <t>コウコウ</t>
    </rPh>
    <phoneticPr fontId="1"/>
  </si>
  <si>
    <t>加悦谷高校</t>
    <rPh sb="0" eb="3">
      <t>カヤダニ</t>
    </rPh>
    <rPh sb="3" eb="5">
      <t>コウコウ</t>
    </rPh>
    <phoneticPr fontId="1"/>
  </si>
  <si>
    <t>京都産業大学附属高校</t>
    <rPh sb="0" eb="2">
      <t>キョウト</t>
    </rPh>
    <rPh sb="2" eb="4">
      <t>サンギョウ</t>
    </rPh>
    <rPh sb="4" eb="6">
      <t>ダイガク</t>
    </rPh>
    <rPh sb="6" eb="8">
      <t>フゾク</t>
    </rPh>
    <rPh sb="8" eb="10">
      <t>コウコウ</t>
    </rPh>
    <phoneticPr fontId="1"/>
  </si>
  <si>
    <t>京産大附高</t>
    <rPh sb="0" eb="1">
      <t>キョウ</t>
    </rPh>
    <rPh sb="1" eb="3">
      <t>サンダイ</t>
    </rPh>
    <rPh sb="3" eb="4">
      <t>フ</t>
    </rPh>
    <rPh sb="4" eb="5">
      <t>コウ</t>
    </rPh>
    <phoneticPr fontId="1"/>
  </si>
  <si>
    <t>舞鶴工業高等専門学校</t>
    <rPh sb="0" eb="2">
      <t>マイヅル</t>
    </rPh>
    <rPh sb="2" eb="4">
      <t>コウギョウ</t>
    </rPh>
    <rPh sb="4" eb="6">
      <t>コウトウ</t>
    </rPh>
    <rPh sb="6" eb="8">
      <t>センモン</t>
    </rPh>
    <rPh sb="8" eb="10">
      <t>ガッコウ</t>
    </rPh>
    <phoneticPr fontId="1"/>
  </si>
  <si>
    <t>舞鶴高専</t>
    <rPh sb="0" eb="2">
      <t>マイヅル</t>
    </rPh>
    <rPh sb="2" eb="4">
      <t>コウセン</t>
    </rPh>
    <phoneticPr fontId="1"/>
  </si>
  <si>
    <t>同志社女子中学校</t>
    <rPh sb="0" eb="3">
      <t>ドウシシャ</t>
    </rPh>
    <rPh sb="3" eb="5">
      <t>ジョシ</t>
    </rPh>
    <rPh sb="5" eb="8">
      <t>チュウガッコウ</t>
    </rPh>
    <phoneticPr fontId="1"/>
  </si>
  <si>
    <t>同志社女中</t>
    <rPh sb="0" eb="3">
      <t>ドウシシャ</t>
    </rPh>
    <rPh sb="3" eb="4">
      <t>オンナ</t>
    </rPh>
    <rPh sb="4" eb="5">
      <t>チュウ</t>
    </rPh>
    <phoneticPr fontId="1"/>
  </si>
  <si>
    <t>京都光華中学校</t>
    <rPh sb="0" eb="2">
      <t>キョウト</t>
    </rPh>
    <rPh sb="2" eb="4">
      <t>コウカ</t>
    </rPh>
    <rPh sb="4" eb="7">
      <t>チュウガッコウ</t>
    </rPh>
    <phoneticPr fontId="1"/>
  </si>
  <si>
    <t>京都光華中</t>
    <rPh sb="0" eb="2">
      <t>キョウト</t>
    </rPh>
    <rPh sb="2" eb="4">
      <t>コウカ</t>
    </rPh>
    <rPh sb="4" eb="5">
      <t>チュウ</t>
    </rPh>
    <phoneticPr fontId="1"/>
  </si>
  <si>
    <t>立命館中学校</t>
    <rPh sb="0" eb="3">
      <t>リツメイカン</t>
    </rPh>
    <rPh sb="3" eb="6">
      <t>チュウガッコウ</t>
    </rPh>
    <phoneticPr fontId="1"/>
  </si>
  <si>
    <t>立命館中学</t>
    <rPh sb="0" eb="3">
      <t>リツメイカン</t>
    </rPh>
    <rPh sb="3" eb="5">
      <t>チュウガク</t>
    </rPh>
    <phoneticPr fontId="1"/>
  </si>
  <si>
    <t>京都府中体連スキー専門部</t>
    <rPh sb="0" eb="2">
      <t>キョウト</t>
    </rPh>
    <rPh sb="2" eb="3">
      <t>フ</t>
    </rPh>
    <rPh sb="3" eb="6">
      <t>チュウタイレン</t>
    </rPh>
    <phoneticPr fontId="1"/>
  </si>
  <si>
    <t>京都中体連</t>
    <rPh sb="0" eb="2">
      <t>キョウト</t>
    </rPh>
    <rPh sb="2" eb="5">
      <t>チュウタイレン</t>
    </rPh>
    <phoneticPr fontId="1"/>
  </si>
  <si>
    <t>クロス登録料合計（9/30まで）：</t>
    <rPh sb="3" eb="5">
      <t>トウロク</t>
    </rPh>
    <rPh sb="5" eb="6">
      <t>リョウ</t>
    </rPh>
    <rPh sb="6" eb="8">
      <t>ゴウケイ</t>
    </rPh>
    <phoneticPr fontId="1"/>
  </si>
  <si>
    <t>クロス登録料合計（10/1以降）：</t>
    <rPh sb="3" eb="5">
      <t>トウロク</t>
    </rPh>
    <rPh sb="5" eb="6">
      <t>リョウ</t>
    </rPh>
    <rPh sb="6" eb="8">
      <t>ゴウケイ</t>
    </rPh>
    <rPh sb="13" eb="15">
      <t>イコウ</t>
    </rPh>
    <phoneticPr fontId="1"/>
  </si>
  <si>
    <t>所属No.</t>
    <rPh sb="0" eb="2">
      <t>ショゾク</t>
    </rPh>
    <phoneticPr fontId="1"/>
  </si>
  <si>
    <t>所属名（正式名称）</t>
    <rPh sb="0" eb="3">
      <t>ショゾクメイ</t>
    </rPh>
    <rPh sb="4" eb="6">
      <t>セイシキ</t>
    </rPh>
    <rPh sb="6" eb="8">
      <t>メイショウ</t>
    </rPh>
    <phoneticPr fontId="1"/>
  </si>
  <si>
    <t>継続</t>
    <rPh sb="0" eb="2">
      <t>ケイゾク</t>
    </rPh>
    <phoneticPr fontId="4"/>
  </si>
  <si>
    <t>新規</t>
    <rPh sb="0" eb="2">
      <t>シンキ</t>
    </rPh>
    <phoneticPr fontId="4"/>
  </si>
  <si>
    <t>変更</t>
    <rPh sb="0" eb="2">
      <t>ヘンコウ</t>
    </rPh>
    <phoneticPr fontId="4"/>
  </si>
  <si>
    <t>退会</t>
    <rPh sb="0" eb="2">
      <t>タイカイ</t>
    </rPh>
    <phoneticPr fontId="4"/>
  </si>
  <si>
    <t>移動</t>
    <rPh sb="0" eb="2">
      <t>イドウ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</si>
  <si>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</si>
  <si>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</si>
  <si>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京都　太郎</t>
    <rPh sb="0" eb="2">
      <t>キョウト</t>
    </rPh>
    <rPh sb="3" eb="5">
      <t>タロウ</t>
    </rPh>
    <phoneticPr fontId="4"/>
  </si>
  <si>
    <t>記入しない</t>
    <rPh sb="0" eb="2">
      <t>キニュウ</t>
    </rPh>
    <phoneticPr fontId="4"/>
  </si>
  <si>
    <t>↓</t>
    <phoneticPr fontId="4"/>
  </si>
  <si>
    <t>氏名
（姓・名 1文字空ける）</t>
    <rPh sb="0" eb="2">
      <t>シメイ</t>
    </rPh>
    <rPh sb="4" eb="5">
      <t>セイ</t>
    </rPh>
    <rPh sb="6" eb="7">
      <t>メイ</t>
    </rPh>
    <rPh sb="9" eb="11">
      <t>モジ</t>
    </rPh>
    <rPh sb="11" eb="12">
      <t>ア</t>
    </rPh>
    <phoneticPr fontId="1"/>
  </si>
  <si>
    <t>ﾌﾘｶﾞﾅ
（姓・名 1文字空ける）</t>
    <rPh sb="12" eb="14">
      <t>モジ</t>
    </rPh>
    <phoneticPr fontId="1"/>
  </si>
  <si>
    <t>生年月日
（西暦）</t>
    <rPh sb="0" eb="2">
      <t>セイネン</t>
    </rPh>
    <rPh sb="2" eb="4">
      <t>ガッピ</t>
    </rPh>
    <rPh sb="6" eb="8">
      <t>セイレキ</t>
    </rPh>
    <phoneticPr fontId="1"/>
  </si>
  <si>
    <t>SAJ競技者
登録番号</t>
    <rPh sb="3" eb="6">
      <t>キョウギシャ</t>
    </rPh>
    <rPh sb="7" eb="9">
      <t>トウロク</t>
    </rPh>
    <rPh sb="9" eb="11">
      <t>バンゴウ</t>
    </rPh>
    <phoneticPr fontId="1"/>
  </si>
  <si>
    <t>FIS
登録番号</t>
    <rPh sb="4" eb="6">
      <t>トウロク</t>
    </rPh>
    <rPh sb="6" eb="8">
      <t>バンゴウ</t>
    </rPh>
    <phoneticPr fontId="1"/>
  </si>
  <si>
    <t>SAK競技者
登録番号</t>
    <rPh sb="3" eb="6">
      <t>キョウギシャ</t>
    </rPh>
    <rPh sb="7" eb="9">
      <t>トウロク</t>
    </rPh>
    <rPh sb="9" eb="11">
      <t>バンゴウ</t>
    </rPh>
    <phoneticPr fontId="1"/>
  </si>
  <si>
    <t>組別1
(国体)</t>
    <rPh sb="0" eb="1">
      <t>クミ</t>
    </rPh>
    <rPh sb="1" eb="2">
      <t>ベツ</t>
    </rPh>
    <rPh sb="5" eb="7">
      <t>コクタイ</t>
    </rPh>
    <phoneticPr fontId="4"/>
  </si>
  <si>
    <t>※強化</t>
    <rPh sb="1" eb="3">
      <t>キョウカ</t>
    </rPh>
    <phoneticPr fontId="4"/>
  </si>
  <si>
    <t>生年月日入力で自動表示</t>
    <rPh sb="0" eb="2">
      <t>セイネン</t>
    </rPh>
    <rPh sb="2" eb="4">
      <t>ガッピ</t>
    </rPh>
    <rPh sb="4" eb="6">
      <t>ニュウリョク</t>
    </rPh>
    <rPh sb="7" eb="9">
      <t>ジドウ</t>
    </rPh>
    <rPh sb="9" eb="11">
      <t>ヒョウジ</t>
    </rPh>
    <phoneticPr fontId="4"/>
  </si>
  <si>
    <t>↓　　　　↓</t>
    <phoneticPr fontId="4"/>
  </si>
  <si>
    <t>移動選手は、旧SAK
競技者登録番号を記入</t>
    <rPh sb="0" eb="2">
      <t>イドウ</t>
    </rPh>
    <rPh sb="2" eb="4">
      <t>センシュ</t>
    </rPh>
    <rPh sb="11" eb="14">
      <t>キョウギシャ</t>
    </rPh>
    <rPh sb="14" eb="16">
      <t>トウロク</t>
    </rPh>
    <rPh sb="16" eb="18">
      <t>バンゴウ</t>
    </rPh>
    <rPh sb="19" eb="21">
      <t>キニュウ</t>
    </rPh>
    <phoneticPr fontId="1"/>
  </si>
  <si>
    <t>から</t>
    <phoneticPr fontId="6"/>
  </si>
  <si>
    <t>まで</t>
    <phoneticPr fontId="6"/>
  </si>
  <si>
    <t>成年C</t>
    <rPh sb="0" eb="2">
      <t>セイネン</t>
    </rPh>
    <phoneticPr fontId="6"/>
  </si>
  <si>
    <t>成年B</t>
    <rPh sb="0" eb="2">
      <t>セイネン</t>
    </rPh>
    <phoneticPr fontId="6"/>
  </si>
  <si>
    <t>成年A</t>
    <rPh sb="0" eb="2">
      <t>セイネン</t>
    </rPh>
    <phoneticPr fontId="6"/>
  </si>
  <si>
    <t>少年</t>
    <rPh sb="0" eb="2">
      <t>ショウネン</t>
    </rPh>
    <phoneticPr fontId="6"/>
  </si>
  <si>
    <t>ｼﾞｭﾆｱ</t>
    <phoneticPr fontId="6"/>
  </si>
  <si>
    <t>男子</t>
    <rPh sb="0" eb="2">
      <t>ダンシ</t>
    </rPh>
    <phoneticPr fontId="6"/>
  </si>
  <si>
    <t>女子</t>
    <rPh sb="0" eb="2">
      <t>ジョシ</t>
    </rPh>
    <phoneticPr fontId="6"/>
  </si>
  <si>
    <t>府選手権など</t>
    <rPh sb="0" eb="1">
      <t>フ</t>
    </rPh>
    <rPh sb="1" eb="4">
      <t>センシュケン</t>
    </rPh>
    <phoneticPr fontId="6"/>
  </si>
  <si>
    <t>成年</t>
    <rPh sb="0" eb="2">
      <t>セイネン</t>
    </rPh>
    <phoneticPr fontId="6"/>
  </si>
  <si>
    <t>生＋性別</t>
    <rPh sb="0" eb="1">
      <t>セイ</t>
    </rPh>
    <rPh sb="2" eb="4">
      <t>セイベツ</t>
    </rPh>
    <phoneticPr fontId="4"/>
  </si>
  <si>
    <r>
      <t>組別2</t>
    </r>
    <r>
      <rPr>
        <sz val="8"/>
        <color indexed="8"/>
        <rFont val="ＭＳ Ｐゴシック"/>
        <family val="3"/>
        <charset val="128"/>
      </rPr>
      <t xml:space="preserve">
(府選手権等)</t>
    </r>
    <rPh sb="0" eb="1">
      <t>クミ</t>
    </rPh>
    <rPh sb="1" eb="2">
      <t>ベツ</t>
    </rPh>
    <rPh sb="5" eb="6">
      <t>フ</t>
    </rPh>
    <rPh sb="6" eb="9">
      <t>センシュケン</t>
    </rPh>
    <rPh sb="9" eb="10">
      <t>トウ</t>
    </rPh>
    <phoneticPr fontId="4"/>
  </si>
  <si>
    <t>ジュ</t>
    <phoneticPr fontId="6"/>
  </si>
  <si>
    <t>例1</t>
    <rPh sb="0" eb="1">
      <t>レイ</t>
    </rPh>
    <phoneticPr fontId="4"/>
  </si>
  <si>
    <t>例2</t>
    <rPh sb="0" eb="1">
      <t>レイ</t>
    </rPh>
    <phoneticPr fontId="4"/>
  </si>
  <si>
    <t>都大路　花子</t>
    <rPh sb="0" eb="1">
      <t>ミヤコ</t>
    </rPh>
    <rPh sb="1" eb="3">
      <t>オオジ</t>
    </rPh>
    <rPh sb="4" eb="6">
      <t>ハナコ</t>
    </rPh>
    <phoneticPr fontId="4"/>
  </si>
  <si>
    <t>ﾐﾔｺｵｵｼﾞ ﾊﾅｺ</t>
    <phoneticPr fontId="4"/>
  </si>
  <si>
    <t>京野　恭平</t>
    <rPh sb="0" eb="2">
      <t>キョウノ</t>
    </rPh>
    <rPh sb="3" eb="5">
      <t>キョウヘイ</t>
    </rPh>
    <phoneticPr fontId="4"/>
  </si>
  <si>
    <t>ｷｮｳﾉ ｷｮｳﾍｲ</t>
    <phoneticPr fontId="4"/>
  </si>
  <si>
    <t>丸太町　綾乃</t>
    <rPh sb="0" eb="3">
      <t>マルタマチ</t>
    </rPh>
    <rPh sb="4" eb="6">
      <t>アヤノ</t>
    </rPh>
    <phoneticPr fontId="4"/>
  </si>
  <si>
    <t>ﾏﾙﾀﾏﾁ ｱﾔﾉ</t>
    <phoneticPr fontId="4"/>
  </si>
  <si>
    <t>ｷｮｳﾄ ﾀﾛｳ</t>
    <phoneticPr fontId="4"/>
  </si>
  <si>
    <t>三洋化成工業スキー・スノーボードクラブ</t>
    <phoneticPr fontId="4"/>
  </si>
  <si>
    <t>慶應義塾大学体育会スキー部</t>
    <rPh sb="0" eb="2">
      <t>ケイオウ</t>
    </rPh>
    <rPh sb="2" eb="4">
      <t>ギジュク</t>
    </rPh>
    <rPh sb="4" eb="6">
      <t>ダイガク</t>
    </rPh>
    <rPh sb="6" eb="9">
      <t>タイイクカイ</t>
    </rPh>
    <rPh sb="12" eb="13">
      <t>ブ</t>
    </rPh>
    <phoneticPr fontId="1"/>
  </si>
  <si>
    <t>慶應義塾大</t>
    <rPh sb="0" eb="2">
      <t>ケイオウ</t>
    </rPh>
    <rPh sb="2" eb="4">
      <t>ギジュク</t>
    </rPh>
    <rPh sb="4" eb="5">
      <t>ダイ</t>
    </rPh>
    <phoneticPr fontId="1"/>
  </si>
  <si>
    <t>久美浜高校</t>
    <rPh sb="0" eb="3">
      <t>クミハマ</t>
    </rPh>
    <rPh sb="3" eb="5">
      <t>コウコウ</t>
    </rPh>
    <phoneticPr fontId="4"/>
  </si>
  <si>
    <t>洛東高校</t>
    <rPh sb="0" eb="2">
      <t>ラクトウ</t>
    </rPh>
    <rPh sb="2" eb="4">
      <t>コウコウ</t>
    </rPh>
    <phoneticPr fontId="4"/>
  </si>
  <si>
    <t>西舞鶴高校</t>
    <rPh sb="0" eb="3">
      <t>ニシマイヅル</t>
    </rPh>
    <rPh sb="3" eb="5">
      <t>コウコウ</t>
    </rPh>
    <phoneticPr fontId="4"/>
  </si>
  <si>
    <t>京都八幡高校</t>
    <rPh sb="0" eb="2">
      <t>キョウト</t>
    </rPh>
    <rPh sb="2" eb="4">
      <t>ヤハタ</t>
    </rPh>
    <rPh sb="4" eb="6">
      <t>コウコウ</t>
    </rPh>
    <phoneticPr fontId="4"/>
  </si>
  <si>
    <t>関西大学体育会スキー部</t>
    <rPh sb="0" eb="2">
      <t>カンサイ</t>
    </rPh>
    <rPh sb="2" eb="4">
      <t>ダイガク</t>
    </rPh>
    <rPh sb="4" eb="7">
      <t>タイイクカイ</t>
    </rPh>
    <rPh sb="10" eb="11">
      <t>ブ</t>
    </rPh>
    <phoneticPr fontId="1"/>
  </si>
  <si>
    <t>関西大学</t>
    <rPh sb="0" eb="2">
      <t>カンサイ</t>
    </rPh>
    <rPh sb="2" eb="4">
      <t>ダイガク</t>
    </rPh>
    <phoneticPr fontId="4"/>
  </si>
  <si>
    <t>大阪産業大学体育会スキー部</t>
    <rPh sb="0" eb="2">
      <t>オオサカ</t>
    </rPh>
    <rPh sb="2" eb="4">
      <t>サンギョウ</t>
    </rPh>
    <rPh sb="4" eb="6">
      <t>ダイガク</t>
    </rPh>
    <rPh sb="6" eb="9">
      <t>タイイクカイ</t>
    </rPh>
    <rPh sb="12" eb="13">
      <t>ブ</t>
    </rPh>
    <phoneticPr fontId="1"/>
  </si>
  <si>
    <t>大阪産業大</t>
    <rPh sb="0" eb="2">
      <t>オオサカ</t>
    </rPh>
    <rPh sb="2" eb="4">
      <t>サンギョウ</t>
    </rPh>
    <rPh sb="4" eb="5">
      <t>ダイ</t>
    </rPh>
    <phoneticPr fontId="1"/>
  </si>
  <si>
    <t>武庫川女子大学体育会スキー部</t>
    <rPh sb="0" eb="3">
      <t>ムコガワ</t>
    </rPh>
    <rPh sb="3" eb="5">
      <t>ジョシ</t>
    </rPh>
    <rPh sb="5" eb="7">
      <t>ダイガク</t>
    </rPh>
    <rPh sb="7" eb="10">
      <t>タイイクカイ</t>
    </rPh>
    <rPh sb="13" eb="14">
      <t>ブ</t>
    </rPh>
    <phoneticPr fontId="4"/>
  </si>
  <si>
    <t>武庫川女大</t>
    <rPh sb="0" eb="3">
      <t>ムコガワ</t>
    </rPh>
    <rPh sb="3" eb="4">
      <t>オンナ</t>
    </rPh>
    <rPh sb="4" eb="5">
      <t>ダイ</t>
    </rPh>
    <phoneticPr fontId="4"/>
  </si>
  <si>
    <t>京都光華Ｓ.Ｃ.</t>
  </si>
  <si>
    <t>AKUスキークラブ</t>
    <phoneticPr fontId="1"/>
  </si>
  <si>
    <t>京都大学体育会スキー部</t>
    <rPh sb="0" eb="2">
      <t>キョウト</t>
    </rPh>
    <rPh sb="2" eb="4">
      <t>ダイガク</t>
    </rPh>
    <rPh sb="4" eb="7">
      <t>タイイクカイ</t>
    </rPh>
    <rPh sb="10" eb="11">
      <t>ブ</t>
    </rPh>
    <phoneticPr fontId="4"/>
  </si>
  <si>
    <t>京都大学</t>
    <rPh sb="0" eb="2">
      <t>キョウト</t>
    </rPh>
    <rPh sb="2" eb="4">
      <t>ダイガク</t>
    </rPh>
    <phoneticPr fontId="4"/>
  </si>
  <si>
    <t>立命館大学体育会スキー部</t>
    <rPh sb="0" eb="3">
      <t>リツメイカン</t>
    </rPh>
    <rPh sb="3" eb="5">
      <t>ダイガク</t>
    </rPh>
    <rPh sb="5" eb="8">
      <t>タイイクカイ</t>
    </rPh>
    <rPh sb="11" eb="12">
      <t>ブ</t>
    </rPh>
    <phoneticPr fontId="4"/>
  </si>
  <si>
    <t>立命館大学</t>
    <rPh sb="0" eb="3">
      <t>リツメイカン</t>
    </rPh>
    <rPh sb="3" eb="5">
      <t>ダイガク</t>
    </rPh>
    <phoneticPr fontId="4"/>
  </si>
  <si>
    <t>クラーク記念国際高校</t>
    <rPh sb="4" eb="6">
      <t>キネン</t>
    </rPh>
    <rPh sb="6" eb="8">
      <t>コクサイ</t>
    </rPh>
    <rPh sb="8" eb="10">
      <t>コウコウ</t>
    </rPh>
    <phoneticPr fontId="4"/>
  </si>
  <si>
    <t>洛南高校</t>
    <rPh sb="0" eb="2">
      <t>ラクナン</t>
    </rPh>
    <rPh sb="2" eb="4">
      <t>コウコウ</t>
    </rPh>
    <phoneticPr fontId="4"/>
  </si>
  <si>
    <t>クラーク高</t>
    <rPh sb="4" eb="5">
      <t>ダカ</t>
    </rPh>
    <phoneticPr fontId="4"/>
  </si>
  <si>
    <t>京都八幡高</t>
    <rPh sb="0" eb="2">
      <t>キョウト</t>
    </rPh>
    <rPh sb="2" eb="4">
      <t>ヤハタ</t>
    </rPh>
    <rPh sb="4" eb="5">
      <t>タカシ</t>
    </rPh>
    <phoneticPr fontId="1"/>
  </si>
  <si>
    <t>現在</t>
    <rPh sb="0" eb="2">
      <t>ゲンザイ</t>
    </rPh>
    <phoneticPr fontId="1"/>
  </si>
  <si>
    <t>学年</t>
    <rPh sb="0" eb="2">
      <t>ガクネン</t>
    </rPh>
    <phoneticPr fontId="4"/>
  </si>
  <si>
    <t>Doshisha Nexus Ski Club</t>
    <phoneticPr fontId="1"/>
  </si>
  <si>
    <t>DNSC</t>
    <phoneticPr fontId="1"/>
  </si>
  <si>
    <t>2025～2026シーズン</t>
    <phoneticPr fontId="6"/>
  </si>
  <si>
    <t>SAK競技者登録一覧表（2025～2026年）（クロスカントリー用）</t>
    <rPh sb="21" eb="22">
      <t>ネン</t>
    </rPh>
    <phoneticPr fontId="6"/>
  </si>
  <si>
    <t>SAK競技者登録一覧表（2025～2026年）（アルペン用）</t>
    <phoneticPr fontId="4"/>
  </si>
  <si>
    <t>丹後緑風高校</t>
    <rPh sb="0" eb="2">
      <t>タンゴ</t>
    </rPh>
    <rPh sb="2" eb="4">
      <t>リョクフウ</t>
    </rPh>
    <rPh sb="4" eb="6">
      <t>コウコウ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</si>
</sst>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00000"/>
    <numFmt numFmtId="177" formatCode="00000000"/>
    <numFmt numFmtId="178" formatCode="yyyy/mm/dd"/>
    <numFmt numFmtId="179" formatCode="000"/>
    <numFmt numFmtId="180" formatCode="#"/>
  </numFmts>
  <fonts count="21">
    <font>
      <sz val="12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u/>
      <sz val="14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u/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63377788628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0" fontId="7" fillId="0" borderId="0">
      <alignment vertical="center"/>
    </xf>
  </cellStyleXfs>
  <cellXfs count="77">
    <xf numFmtId="0" fontId="0" fillId="0" borderId="0" xfId="0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11" fillId="0" borderId="0" xfId="0" applyFont="1" applyAlignment="1">
      <alignment horizontal="left" shrinkToFit="1"/>
    </xf>
    <xf numFmtId="0" fontId="12" fillId="0" borderId="0" xfId="0" applyFont="1" applyAlignment="1">
      <alignment horizontal="left" shrinkToFit="1"/>
    </xf>
    <xf numFmtId="0" fontId="13" fillId="0" borderId="0" xfId="0" applyFo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177" fontId="13" fillId="0" borderId="0" xfId="0" applyNumberFormat="1" applyFont="1">
      <alignment vertical="center"/>
    </xf>
    <xf numFmtId="176" fontId="13" fillId="0" borderId="0" xfId="0" applyNumberFormat="1" applyFont="1">
      <alignment vertical="center"/>
    </xf>
    <xf numFmtId="179" fontId="13" fillId="0" borderId="0" xfId="0" applyNumberFormat="1" applyFont="1">
      <alignment vertical="center"/>
    </xf>
    <xf numFmtId="178" fontId="13" fillId="0" borderId="0" xfId="0" applyNumberFormat="1" applyFont="1">
      <alignment vertical="center"/>
    </xf>
    <xf numFmtId="176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177" fontId="13" fillId="0" borderId="1" xfId="0" applyNumberFormat="1" applyFont="1" applyBorder="1" applyAlignment="1" applyProtection="1">
      <alignment horizontal="center" vertical="center"/>
      <protection locked="0"/>
    </xf>
    <xf numFmtId="179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right" vertical="center"/>
    </xf>
    <xf numFmtId="179" fontId="1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179" fontId="14" fillId="0" borderId="2" xfId="0" applyNumberFormat="1" applyFont="1" applyBorder="1" applyAlignment="1">
      <alignment horizontal="center" vertical="center"/>
    </xf>
    <xf numFmtId="0" fontId="14" fillId="2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179" fontId="14" fillId="0" borderId="3" xfId="0" applyNumberFormat="1" applyFont="1" applyBorder="1" applyAlignment="1">
      <alignment horizontal="center" vertical="center"/>
    </xf>
    <xf numFmtId="0" fontId="0" fillId="0" borderId="3" xfId="0" applyBorder="1">
      <alignment vertical="center"/>
    </xf>
    <xf numFmtId="179" fontId="14" fillId="0" borderId="4" xfId="0" applyNumberFormat="1" applyFont="1" applyBorder="1" applyAlignment="1">
      <alignment horizontal="center" vertical="center"/>
    </xf>
    <xf numFmtId="0" fontId="0" fillId="0" borderId="4" xfId="0" applyBorder="1">
      <alignment vertical="center"/>
    </xf>
    <xf numFmtId="179" fontId="14" fillId="0" borderId="5" xfId="0" applyNumberFormat="1" applyFont="1" applyBorder="1" applyAlignment="1">
      <alignment horizontal="center" vertical="center"/>
    </xf>
    <xf numFmtId="0" fontId="0" fillId="0" borderId="5" xfId="0" applyBorder="1">
      <alignment vertical="center"/>
    </xf>
    <xf numFmtId="179" fontId="10" fillId="0" borderId="6" xfId="0" applyNumberFormat="1" applyFont="1" applyBorder="1" applyAlignment="1" applyProtection="1">
      <alignment horizontal="center" shrinkToFit="1"/>
      <protection locked="0"/>
    </xf>
    <xf numFmtId="178" fontId="13" fillId="0" borderId="1" xfId="0" applyNumberFormat="1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right" shrinkToFit="1"/>
      <protection locked="0"/>
    </xf>
    <xf numFmtId="0" fontId="11" fillId="0" borderId="1" xfId="0" applyFont="1" applyBorder="1" applyAlignment="1" applyProtection="1">
      <alignment horizontal="right" shrinkToFit="1"/>
      <protection locked="0"/>
    </xf>
    <xf numFmtId="0" fontId="15" fillId="0" borderId="0" xfId="0" applyFont="1" applyAlignment="1">
      <alignment horizontal="center" shrinkToFit="1"/>
    </xf>
    <xf numFmtId="0" fontId="16" fillId="3" borderId="1" xfId="0" applyFont="1" applyFill="1" applyBorder="1" applyAlignment="1" applyProtection="1">
      <alignment horizontal="center" vertical="center" wrapText="1" shrinkToFit="1"/>
      <protection locked="0"/>
    </xf>
    <xf numFmtId="0" fontId="16" fillId="3" borderId="1" xfId="0" applyFont="1" applyFill="1" applyBorder="1" applyAlignment="1" applyProtection="1">
      <alignment horizontal="center" vertical="center" shrinkToFit="1"/>
      <protection locked="0"/>
    </xf>
    <xf numFmtId="0" fontId="16" fillId="3" borderId="1" xfId="0" applyFont="1" applyFill="1" applyBorder="1" applyAlignment="1" applyProtection="1">
      <alignment horizontal="left" vertical="center" wrapText="1" shrinkToFit="1"/>
      <protection locked="0"/>
    </xf>
    <xf numFmtId="0" fontId="16" fillId="0" borderId="0" xfId="0" applyFont="1" applyAlignment="1">
      <alignment horizontal="center" vertical="center" shrinkToFit="1"/>
    </xf>
    <xf numFmtId="0" fontId="13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7" fillId="3" borderId="1" xfId="0" applyFont="1" applyFill="1" applyBorder="1" applyAlignment="1" applyProtection="1">
      <alignment horizontal="left" vertical="center" wrapText="1" shrinkToFit="1"/>
      <protection locked="0"/>
    </xf>
    <xf numFmtId="0" fontId="13" fillId="0" borderId="1" xfId="0" applyFont="1" applyBorder="1" applyAlignment="1" applyProtection="1">
      <alignment horizontal="left" vertical="center" shrinkToFit="1"/>
      <protection locked="0"/>
    </xf>
    <xf numFmtId="178" fontId="0" fillId="0" borderId="0" xfId="0" applyNumberFormat="1">
      <alignment vertical="center"/>
    </xf>
    <xf numFmtId="180" fontId="13" fillId="4" borderId="1" xfId="0" applyNumberFormat="1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center" vertical="center" shrinkToFit="1"/>
    </xf>
    <xf numFmtId="176" fontId="13" fillId="4" borderId="1" xfId="0" applyNumberFormat="1" applyFont="1" applyFill="1" applyBorder="1" applyAlignment="1">
      <alignment horizontal="center" vertical="center" shrinkToFit="1"/>
    </xf>
    <xf numFmtId="0" fontId="13" fillId="4" borderId="1" xfId="0" applyFont="1" applyFill="1" applyBorder="1" applyAlignment="1">
      <alignment horizontal="left" vertical="center" shrinkToFit="1"/>
    </xf>
    <xf numFmtId="178" fontId="13" fillId="4" borderId="1" xfId="0" applyNumberFormat="1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78" fontId="13" fillId="0" borderId="1" xfId="0" applyNumberFormat="1" applyFont="1" applyBorder="1" applyAlignment="1" applyProtection="1">
      <alignment horizontal="center" vertical="center" shrinkToFit="1"/>
      <protection locked="0"/>
    </xf>
    <xf numFmtId="0" fontId="13" fillId="0" borderId="1" xfId="0" applyFont="1" applyBorder="1" applyAlignment="1" applyProtection="1">
      <alignment horizontal="center" vertical="center" shrinkToFit="1"/>
      <protection locked="0"/>
    </xf>
    <xf numFmtId="178" fontId="13" fillId="0" borderId="0" xfId="0" applyNumberFormat="1" applyFont="1" applyAlignment="1">
      <alignment horizontal="center" vertical="center"/>
    </xf>
    <xf numFmtId="179" fontId="14" fillId="0" borderId="7" xfId="0" applyNumberFormat="1" applyFont="1" applyBorder="1" applyAlignment="1">
      <alignment horizontal="center" vertical="center"/>
    </xf>
    <xf numFmtId="0" fontId="0" fillId="0" borderId="7" xfId="0" applyBorder="1">
      <alignment vertical="center"/>
    </xf>
    <xf numFmtId="0" fontId="13" fillId="0" borderId="1" xfId="0" quotePrefix="1" applyFont="1" applyBorder="1" applyAlignment="1" applyProtection="1">
      <alignment horizontal="center" vertical="center" shrinkToFit="1"/>
      <protection locked="0"/>
    </xf>
    <xf numFmtId="177" fontId="7" fillId="0" borderId="0" xfId="0" applyNumberFormat="1" applyFont="1" applyAlignment="1" applyProtection="1">
      <alignment horizontal="center" vertical="center" shrinkToFit="1"/>
      <protection locked="0"/>
    </xf>
    <xf numFmtId="177" fontId="13" fillId="0" borderId="1" xfId="0" quotePrefix="1" applyNumberFormat="1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9" fillId="0" borderId="0" xfId="0" applyFont="1" applyAlignment="1">
      <alignment horizontal="left" vertical="center"/>
    </xf>
    <xf numFmtId="38" fontId="12" fillId="6" borderId="6" xfId="1" applyFont="1" applyFill="1" applyBorder="1" applyAlignment="1">
      <alignment shrinkToFit="1"/>
    </xf>
    <xf numFmtId="38" fontId="12" fillId="6" borderId="9" xfId="1" applyFont="1" applyFill="1" applyBorder="1" applyAlignment="1">
      <alignment shrinkToFit="1"/>
    </xf>
    <xf numFmtId="0" fontId="10" fillId="0" borderId="6" xfId="0" quotePrefix="1" applyFont="1" applyBorder="1" applyAlignment="1" applyProtection="1">
      <alignment horizontal="left" shrinkToFit="1"/>
      <protection locked="0"/>
    </xf>
    <xf numFmtId="0" fontId="10" fillId="0" borderId="10" xfId="0" applyFont="1" applyBorder="1" applyAlignment="1" applyProtection="1">
      <alignment horizontal="left" shrinkToFit="1"/>
      <protection locked="0"/>
    </xf>
    <xf numFmtId="0" fontId="10" fillId="0" borderId="9" xfId="0" applyFont="1" applyBorder="1" applyAlignment="1" applyProtection="1">
      <alignment horizontal="left" shrinkToFit="1"/>
      <protection locked="0"/>
    </xf>
    <xf numFmtId="38" fontId="12" fillId="7" borderId="6" xfId="1" applyFont="1" applyFill="1" applyBorder="1" applyAlignment="1">
      <alignment shrinkToFit="1"/>
    </xf>
    <xf numFmtId="38" fontId="12" fillId="7" borderId="9" xfId="1" applyFont="1" applyFill="1" applyBorder="1" applyAlignment="1">
      <alignment shrinkToFit="1"/>
    </xf>
    <xf numFmtId="0" fontId="10" fillId="5" borderId="6" xfId="0" applyFont="1" applyFill="1" applyBorder="1" applyAlignment="1">
      <alignment horizontal="left" shrinkToFit="1"/>
    </xf>
    <xf numFmtId="0" fontId="10" fillId="5" borderId="10" xfId="0" applyFont="1" applyFill="1" applyBorder="1" applyAlignment="1">
      <alignment horizontal="left" shrinkToFit="1"/>
    </xf>
    <xf numFmtId="0" fontId="10" fillId="5" borderId="9" xfId="0" applyFont="1" applyFill="1" applyBorder="1" applyAlignment="1">
      <alignment horizontal="left" shrinkToFit="1"/>
    </xf>
    <xf numFmtId="0" fontId="10" fillId="0" borderId="0" xfId="0" applyFont="1" applyAlignment="1">
      <alignment horizontal="right" shrinkToFit="1"/>
    </xf>
    <xf numFmtId="0" fontId="10" fillId="0" borderId="8" xfId="0" applyFont="1" applyBorder="1" applyAlignment="1">
      <alignment horizontal="right" shrinkToFit="1"/>
    </xf>
    <xf numFmtId="0" fontId="15" fillId="0" borderId="0" xfId="0" applyFont="1" applyAlignment="1">
      <alignment horizontal="center" shrinkToFit="1"/>
    </xf>
    <xf numFmtId="0" fontId="10" fillId="0" borderId="6" xfId="0" applyFont="1" applyBorder="1" applyAlignment="1" applyProtection="1">
      <alignment horizontal="left" shrinkToFit="1"/>
      <protection locked="0"/>
    </xf>
    <xf numFmtId="179" fontId="20" fillId="0" borderId="0" xfId="0" applyNumberFormat="1" applyFont="1" applyAlignment="1">
      <alignment horizontal="left"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2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43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63"/>
  <sheetViews>
    <sheetView tabSelected="1" view="pageBreakPreview" zoomScaleNormal="100" zoomScaleSheetLayoutView="100" workbookViewId="0">
      <pane ySplit="13" topLeftCell="A14" activePane="bottomLeft" state="frozen"/>
      <selection pane="bottomLeft" activeCell="B16" sqref="B16"/>
    </sheetView>
  </sheetViews>
  <sheetFormatPr defaultColWidth="8.58203125" defaultRowHeight="14"/>
  <cols>
    <col min="1" max="1" width="4.58203125" style="2" customWidth="1"/>
    <col min="2" max="2" width="10.08203125" style="1" customWidth="1"/>
    <col min="3" max="3" width="7.83203125" style="1" customWidth="1"/>
    <col min="4" max="4" width="12.83203125" style="1" bestFit="1" customWidth="1"/>
    <col min="5" max="5" width="16.33203125" style="1" customWidth="1"/>
    <col min="6" max="6" width="21.58203125" style="1" customWidth="1"/>
    <col min="7" max="7" width="13.5" style="1" customWidth="1"/>
    <col min="8" max="9" width="5" style="1" customWidth="1"/>
    <col min="10" max="11" width="10.58203125" style="1" customWidth="1"/>
    <col min="12" max="13" width="9.5" style="1" bestFit="1" customWidth="1"/>
    <col min="14" max="14" width="8.08203125" style="1" customWidth="1"/>
    <col min="15" max="15" width="8.58203125" style="1"/>
    <col min="16" max="16" width="11.58203125" style="1" bestFit="1" customWidth="1"/>
    <col min="17" max="16384" width="8.58203125" style="1"/>
  </cols>
  <sheetData>
    <row r="1" spans="1:18" ht="24" customHeight="1">
      <c r="A1" s="61" t="s">
        <v>246</v>
      </c>
      <c r="B1" s="61"/>
      <c r="C1" s="61"/>
      <c r="D1" s="61"/>
      <c r="E1" s="61"/>
      <c r="F1" s="61"/>
      <c r="G1" s="61"/>
      <c r="H1" s="61"/>
      <c r="I1" s="61"/>
      <c r="J1" s="61"/>
      <c r="K1" s="61"/>
      <c r="P1" s="1" t="s">
        <v>173</v>
      </c>
      <c r="Q1" s="1" t="s">
        <v>178</v>
      </c>
      <c r="R1" s="1">
        <v>1</v>
      </c>
    </row>
    <row r="2" spans="1:18" ht="18" customHeight="1">
      <c r="D2" s="1" t="s">
        <v>171</v>
      </c>
      <c r="E2" s="1" t="s">
        <v>172</v>
      </c>
      <c r="P2" s="1" t="s">
        <v>177</v>
      </c>
      <c r="Q2" s="1" t="s">
        <v>179</v>
      </c>
      <c r="R2" s="1">
        <v>2</v>
      </c>
    </row>
    <row r="3" spans="1:18" ht="18" customHeight="1">
      <c r="A3" s="72" t="s">
        <v>11</v>
      </c>
      <c r="B3" s="72"/>
      <c r="C3" s="73"/>
      <c r="D3" s="31"/>
      <c r="E3" s="69" t="str">
        <f>IF(D3="","",VLOOKUP($D$3,所属名一覧!$A$3:$C$100,2,1))</f>
        <v/>
      </c>
      <c r="F3" s="70"/>
      <c r="G3" s="70"/>
      <c r="H3" s="70"/>
      <c r="I3" s="70"/>
      <c r="J3" s="70"/>
      <c r="K3" s="71"/>
      <c r="P3" s="1" t="s">
        <v>174</v>
      </c>
      <c r="R3" s="1">
        <v>3</v>
      </c>
    </row>
    <row r="4" spans="1:18" ht="18" customHeight="1">
      <c r="A4" s="72" t="s">
        <v>3</v>
      </c>
      <c r="B4" s="72"/>
      <c r="C4" s="73"/>
      <c r="D4" s="64"/>
      <c r="E4" s="66"/>
      <c r="P4" s="1" t="s">
        <v>175</v>
      </c>
      <c r="R4" s="1">
        <v>4</v>
      </c>
    </row>
    <row r="5" spans="1:18" ht="18" customHeight="1">
      <c r="A5" s="72" t="s">
        <v>4</v>
      </c>
      <c r="B5" s="72"/>
      <c r="C5" s="73"/>
      <c r="D5" s="64"/>
      <c r="E5" s="65"/>
      <c r="F5" s="66"/>
      <c r="P5" s="1" t="s">
        <v>176</v>
      </c>
      <c r="R5" s="1">
        <v>5</v>
      </c>
    </row>
    <row r="6" spans="1:18" ht="18" customHeight="1">
      <c r="A6" s="72" t="s">
        <v>5</v>
      </c>
      <c r="B6" s="72"/>
      <c r="C6" s="73"/>
      <c r="D6" s="64"/>
      <c r="E6" s="65"/>
      <c r="F6" s="65"/>
      <c r="G6" s="65"/>
      <c r="H6" s="65"/>
      <c r="I6" s="65"/>
      <c r="J6" s="66"/>
      <c r="R6" s="1">
        <v>6</v>
      </c>
    </row>
    <row r="7" spans="1:18" ht="6" customHeight="1">
      <c r="A7" s="1"/>
      <c r="B7" s="3"/>
      <c r="C7" s="3"/>
      <c r="D7" s="4"/>
      <c r="E7" s="4"/>
      <c r="F7" s="4"/>
      <c r="G7" s="4"/>
      <c r="H7" s="4"/>
      <c r="I7" s="4"/>
      <c r="J7" s="4"/>
      <c r="L7" s="4"/>
      <c r="M7" s="4"/>
      <c r="N7" s="4"/>
    </row>
    <row r="8" spans="1:18" ht="18" customHeight="1">
      <c r="A8" s="72" t="s">
        <v>8</v>
      </c>
      <c r="B8" s="72"/>
      <c r="C8" s="73"/>
      <c r="D8" s="33">
        <v>1</v>
      </c>
      <c r="E8" s="5" t="s">
        <v>6</v>
      </c>
      <c r="F8" s="67">
        <f>IF(D8="","",D8*500)</f>
        <v>500</v>
      </c>
      <c r="G8" s="68"/>
      <c r="H8" s="5"/>
      <c r="I8" s="5" t="s">
        <v>2</v>
      </c>
      <c r="J8" s="4"/>
      <c r="L8" s="74" t="s">
        <v>191</v>
      </c>
      <c r="M8" s="74"/>
      <c r="N8" s="35" t="s">
        <v>181</v>
      </c>
    </row>
    <row r="9" spans="1:18" ht="18" customHeight="1">
      <c r="A9" s="72" t="s">
        <v>9</v>
      </c>
      <c r="B9" s="72"/>
      <c r="C9" s="73"/>
      <c r="D9" s="34"/>
      <c r="E9" s="5" t="s">
        <v>7</v>
      </c>
      <c r="F9" s="62" t="str">
        <f>IF(D9="","",D9*1000)</f>
        <v/>
      </c>
      <c r="G9" s="63"/>
      <c r="H9" s="5"/>
      <c r="I9" s="5" t="s">
        <v>2</v>
      </c>
      <c r="J9" s="4"/>
      <c r="L9" s="59" t="s">
        <v>192</v>
      </c>
      <c r="M9" s="59"/>
      <c r="N9" s="59" t="s">
        <v>182</v>
      </c>
    </row>
    <row r="10" spans="1:18" ht="6.75" customHeight="1">
      <c r="A10" s="1"/>
      <c r="B10" s="3"/>
      <c r="C10" s="3"/>
      <c r="D10" s="4"/>
      <c r="E10" s="4"/>
      <c r="F10" s="4"/>
      <c r="G10" s="4"/>
      <c r="H10" s="4"/>
      <c r="I10" s="4"/>
      <c r="J10" s="4"/>
      <c r="L10" s="60"/>
      <c r="M10" s="60"/>
      <c r="N10" s="60"/>
    </row>
    <row r="11" spans="1:18" s="39" customFormat="1" ht="27" customHeight="1">
      <c r="A11" s="37" t="s">
        <v>0</v>
      </c>
      <c r="B11" s="36" t="s">
        <v>188</v>
      </c>
      <c r="C11" s="37" t="s">
        <v>10</v>
      </c>
      <c r="D11" s="42" t="s">
        <v>193</v>
      </c>
      <c r="E11" s="38" t="s">
        <v>183</v>
      </c>
      <c r="F11" s="38" t="s">
        <v>184</v>
      </c>
      <c r="G11" s="36" t="s">
        <v>185</v>
      </c>
      <c r="H11" s="37" t="s">
        <v>241</v>
      </c>
      <c r="I11" s="37" t="s">
        <v>1</v>
      </c>
      <c r="J11" s="36" t="s">
        <v>186</v>
      </c>
      <c r="K11" s="36" t="s">
        <v>187</v>
      </c>
      <c r="L11" s="36" t="s">
        <v>189</v>
      </c>
      <c r="M11" s="36" t="s">
        <v>206</v>
      </c>
      <c r="N11" s="37" t="s">
        <v>190</v>
      </c>
      <c r="P11" s="39" t="s">
        <v>205</v>
      </c>
    </row>
    <row r="12" spans="1:18" s="8" customFormat="1" ht="19" customHeight="1">
      <c r="A12" s="46" t="s">
        <v>208</v>
      </c>
      <c r="B12" s="47">
        <v>999832</v>
      </c>
      <c r="C12" s="40" t="s">
        <v>173</v>
      </c>
      <c r="D12" s="47"/>
      <c r="E12" s="48" t="s">
        <v>180</v>
      </c>
      <c r="F12" s="48" t="s">
        <v>216</v>
      </c>
      <c r="G12" s="49">
        <v>32690</v>
      </c>
      <c r="H12" s="40"/>
      <c r="I12" s="40" t="s">
        <v>178</v>
      </c>
      <c r="J12" s="50">
        <v>3009999</v>
      </c>
      <c r="K12" s="40">
        <v>312345</v>
      </c>
      <c r="L12" s="45" t="str">
        <f>IF(G12="","",IF(G12&gt;組別設定!$B$17,"ジュ",IF(G12&gt;組別設定!$B$16,"少年",IF(P12&gt;組別設定!$B$29,"成A",IF(P12&gt;300000,"成B",IF(P12&gt;組別設定!$B$23,"成A",IF(P12&gt;組別設定!$B$22,"成B","成C")))))))</f>
        <v>成C</v>
      </c>
      <c r="M12" s="40" t="str">
        <f>IF(G12="","",IF(G12&lt;組別設定!$A$8,組別設定!$E$7,IF(G12&lt;組別設定!$A$9,組別設定!$E$8,組別設定!$E$9)))</f>
        <v>成年</v>
      </c>
      <c r="N12" s="40"/>
      <c r="P12" s="53">
        <f>G12+IF(I12="男",200000,IF(I12="女",300000,0))</f>
        <v>232690</v>
      </c>
    </row>
    <row r="13" spans="1:18" s="8" customFormat="1" ht="19" customHeight="1">
      <c r="A13" s="46" t="s">
        <v>209</v>
      </c>
      <c r="B13" s="47"/>
      <c r="C13" s="40" t="s">
        <v>177</v>
      </c>
      <c r="D13" s="47">
        <v>123456</v>
      </c>
      <c r="E13" s="48" t="s">
        <v>210</v>
      </c>
      <c r="F13" s="48" t="s">
        <v>211</v>
      </c>
      <c r="G13" s="49">
        <v>36806</v>
      </c>
      <c r="H13" s="40"/>
      <c r="I13" s="40" t="s">
        <v>179</v>
      </c>
      <c r="J13" s="50">
        <v>3001111</v>
      </c>
      <c r="K13" s="40"/>
      <c r="L13" s="45" t="str">
        <f>IF(G13="","",IF(G13&gt;組別設定!$B$17,"ジュ",IF(G13&gt;組別設定!$B$16,"少年",IF(P13&gt;組別設定!$B$29,"成A",IF(P13&gt;300000,"成B",IF(P13&gt;組別設定!$B$23,"成A",IF(P13&gt;組別設定!$B$22,"成B","成C")))))))</f>
        <v>成B</v>
      </c>
      <c r="M13" s="40" t="str">
        <f>IF(G13="","",IF(G13&lt;組別設定!$A$8,組別設定!$E$7,IF(G13&lt;組別設定!$A$9,組別設定!$E$8,組別設定!$E$9)))</f>
        <v>成年</v>
      </c>
      <c r="N13" s="40"/>
      <c r="P13" s="8">
        <f>G13+IF(I13="男",200000,IF(I13="女",300000,0))</f>
        <v>336806</v>
      </c>
    </row>
    <row r="14" spans="1:18" s="8" customFormat="1" ht="19" customHeight="1">
      <c r="A14" s="7">
        <v>1</v>
      </c>
      <c r="B14" s="13"/>
      <c r="C14" s="14"/>
      <c r="D14" s="13"/>
      <c r="E14" s="43"/>
      <c r="F14" s="43"/>
      <c r="G14" s="32"/>
      <c r="H14" s="14"/>
      <c r="I14" s="15"/>
      <c r="J14" s="15"/>
      <c r="K14" s="14"/>
      <c r="L14" s="41" t="str">
        <f>IF(G14="","",IF(G14&gt;組別設定!$B$17,"ジュ",IF(G14&gt;組別設定!$B$16,"少年",IF(P14&gt;組別設定!$B$29,"成A",IF(P14&gt;300000,"成B",IF(P14&gt;組別設定!$B$23,"成A",IF(P14&gt;組別設定!$B$22,"成B","成C")))))))</f>
        <v/>
      </c>
      <c r="M14" s="41" t="str">
        <f>IF(G14="","",IF(G14&lt;組別設定!$A$8,組別設定!$E$7,IF(G14&lt;組別設定!$A$9,組別設定!$E$8,組別設定!$E$9)))</f>
        <v/>
      </c>
      <c r="N14" s="41"/>
      <c r="P14" s="8">
        <f t="shared" ref="P14:P63" si="0">G14+IF(I14="男",200000,IF(I14="女",300000,0))</f>
        <v>0</v>
      </c>
    </row>
    <row r="15" spans="1:18" s="8" customFormat="1" ht="19" customHeight="1">
      <c r="A15" s="7">
        <v>2</v>
      </c>
      <c r="B15" s="13"/>
      <c r="C15" s="14"/>
      <c r="D15" s="13"/>
      <c r="E15" s="43"/>
      <c r="F15" s="43"/>
      <c r="G15" s="32"/>
      <c r="H15" s="7"/>
      <c r="I15" s="14"/>
      <c r="J15" s="15"/>
      <c r="K15" s="14"/>
      <c r="L15" s="41" t="str">
        <f>IF(G15="","",IF(G15&gt;組別設定!$B$17,"ジュ",IF(G15&gt;組別設定!$B$16,"少年",IF(P15&gt;組別設定!$B$29,"成A",IF(P15&gt;300000,"成B",IF(P15&gt;組別設定!$B$23,"成A",IF(P15&gt;組別設定!$B$22,"成B","成C")))))))</f>
        <v/>
      </c>
      <c r="M15" s="41" t="str">
        <f>IF(G15="","",IF(G15&lt;組別設定!$A$8,組別設定!$E$7,IF(G15&lt;組別設定!$A$9,組別設定!$E$8,組別設定!$E$9)))</f>
        <v/>
      </c>
      <c r="N15" s="41"/>
      <c r="P15" s="8">
        <f t="shared" si="0"/>
        <v>0</v>
      </c>
    </row>
    <row r="16" spans="1:18" s="8" customFormat="1" ht="19" customHeight="1">
      <c r="A16" s="7">
        <v>3</v>
      </c>
      <c r="B16" s="13"/>
      <c r="C16" s="14"/>
      <c r="D16" s="14"/>
      <c r="E16" s="43"/>
      <c r="F16" s="43"/>
      <c r="G16" s="51"/>
      <c r="H16" s="7"/>
      <c r="I16" s="14"/>
      <c r="J16" s="52"/>
      <c r="K16" s="14"/>
      <c r="L16" s="41" t="str">
        <f>IF(G16="","",IF(G16&gt;組別設定!$B$17,"ジュ",IF(G16&gt;組別設定!$B$16,"少年",IF(P16&gt;組別設定!$B$29,"成A",IF(P16&gt;300000,"成B",IF(P16&gt;組別設定!$B$23,"成A",IF(P16&gt;組別設定!$B$22,"成B","成C")))))))</f>
        <v/>
      </c>
      <c r="M16" s="41" t="str">
        <f>IF(G16="","",IF(G16&lt;組別設定!$A$8,組別設定!$E$7,IF(G16&lt;組別設定!$A$9,組別設定!$E$8,組別設定!$E$9)))</f>
        <v/>
      </c>
      <c r="N16" s="41"/>
      <c r="P16" s="8">
        <f t="shared" si="0"/>
        <v>0</v>
      </c>
    </row>
    <row r="17" spans="1:16" s="8" customFormat="1" ht="19" customHeight="1">
      <c r="A17" s="7">
        <v>4</v>
      </c>
      <c r="B17" s="13"/>
      <c r="C17" s="14"/>
      <c r="D17" s="14"/>
      <c r="E17" s="43"/>
      <c r="F17" s="43"/>
      <c r="G17" s="51"/>
      <c r="H17" s="7"/>
      <c r="I17" s="14"/>
      <c r="J17" s="52"/>
      <c r="K17" s="14"/>
      <c r="L17" s="41" t="str">
        <f>IF(G17="","",IF(G17&gt;組別設定!$B$17,"ジュ",IF(G17&gt;組別設定!$B$16,"少年",IF(P17&gt;組別設定!$B$29,"成A",IF(P17&gt;300000,"成B",IF(P17&gt;組別設定!$B$23,"成A",IF(P17&gt;組別設定!$B$22,"成B","成C")))))))</f>
        <v/>
      </c>
      <c r="M17" s="41" t="str">
        <f>IF(G17="","",IF(G17&lt;組別設定!$A$8,組別設定!$E$7,IF(G17&lt;組別設定!$A$9,組別設定!$E$8,組別設定!$E$9)))</f>
        <v/>
      </c>
      <c r="N17" s="41"/>
      <c r="P17" s="8">
        <f t="shared" si="0"/>
        <v>0</v>
      </c>
    </row>
    <row r="18" spans="1:16" s="8" customFormat="1" ht="19" customHeight="1">
      <c r="A18" s="7">
        <v>5</v>
      </c>
      <c r="B18" s="13"/>
      <c r="C18" s="14"/>
      <c r="D18" s="14"/>
      <c r="E18" s="43"/>
      <c r="F18" s="43"/>
      <c r="G18" s="51"/>
      <c r="H18" s="7"/>
      <c r="I18" s="14"/>
      <c r="J18" s="52"/>
      <c r="K18" s="14"/>
      <c r="L18" s="41" t="str">
        <f>IF(G18="","",IF(G18&gt;組別設定!$B$17,"ジュ",IF(G18&gt;組別設定!$B$16,"少年",IF(P18&gt;組別設定!$B$29,"成A",IF(P18&gt;300000,"成B",IF(P18&gt;組別設定!$B$23,"成A",IF(P18&gt;組別設定!$B$22,"成B","成C")))))))</f>
        <v/>
      </c>
      <c r="M18" s="41" t="str">
        <f>IF(G18="","",IF(G18&lt;組別設定!$A$8,組別設定!$E$7,IF(G18&lt;組別設定!$A$9,組別設定!$E$8,組別設定!$E$9)))</f>
        <v/>
      </c>
      <c r="N18" s="41"/>
      <c r="P18" s="8">
        <f t="shared" si="0"/>
        <v>0</v>
      </c>
    </row>
    <row r="19" spans="1:16" s="9" customFormat="1" ht="19" customHeight="1">
      <c r="A19" s="7">
        <v>6</v>
      </c>
      <c r="B19" s="13"/>
      <c r="C19" s="14"/>
      <c r="D19" s="14"/>
      <c r="E19" s="43"/>
      <c r="F19" s="43"/>
      <c r="G19" s="51"/>
      <c r="H19" s="7"/>
      <c r="I19" s="14"/>
      <c r="J19" s="52"/>
      <c r="K19" s="14"/>
      <c r="L19" s="41" t="str">
        <f>IF(G19="","",IF(G19&gt;組別設定!$B$17,"ジュ",IF(G19&gt;組別設定!$B$16,"少年",IF(P19&gt;組別設定!$B$29,"成A",IF(P19&gt;300000,"成B",IF(P19&gt;組別設定!$B$23,"成A",IF(P19&gt;組別設定!$B$22,"成B","成C")))))))</f>
        <v/>
      </c>
      <c r="M19" s="41" t="str">
        <f>IF(G19="","",IF(G19&lt;組別設定!$A$8,組別設定!$E$7,IF(G19&lt;組別設定!$A$9,組別設定!$E$8,組別設定!$E$9)))</f>
        <v/>
      </c>
      <c r="N19" s="41"/>
      <c r="P19" s="8">
        <f t="shared" si="0"/>
        <v>0</v>
      </c>
    </row>
    <row r="20" spans="1:16" s="10" customFormat="1" ht="19" customHeight="1">
      <c r="A20" s="7">
        <v>7</v>
      </c>
      <c r="B20" s="13"/>
      <c r="C20" s="14"/>
      <c r="D20" s="14"/>
      <c r="E20" s="43"/>
      <c r="F20" s="43"/>
      <c r="G20" s="51"/>
      <c r="H20" s="7"/>
      <c r="I20" s="14"/>
      <c r="J20" s="52"/>
      <c r="K20" s="14"/>
      <c r="L20" s="41" t="str">
        <f>IF(G20="","",IF(G20&gt;組別設定!$B$17,"ジュ",IF(G20&gt;組別設定!$B$16,"少年",IF(P20&gt;組別設定!$B$29,"成A",IF(P20&gt;300000,"成B",IF(P20&gt;組別設定!$B$23,"成A",IF(P20&gt;組別設定!$B$22,"成B","成C")))))))</f>
        <v/>
      </c>
      <c r="M20" s="41" t="str">
        <f>IF(G20="","",IF(G20&lt;組別設定!$A$8,組別設定!$E$7,IF(G20&lt;組別設定!$A$9,組別設定!$E$8,組別設定!$E$9)))</f>
        <v/>
      </c>
      <c r="N20" s="41"/>
      <c r="P20" s="8">
        <f t="shared" si="0"/>
        <v>0</v>
      </c>
    </row>
    <row r="21" spans="1:16" s="6" customFormat="1" ht="19" customHeight="1">
      <c r="A21" s="7">
        <v>8</v>
      </c>
      <c r="B21" s="13"/>
      <c r="C21" s="14"/>
      <c r="D21" s="14"/>
      <c r="E21" s="43"/>
      <c r="F21" s="43"/>
      <c r="G21" s="51"/>
      <c r="H21" s="7"/>
      <c r="I21" s="14"/>
      <c r="J21" s="52"/>
      <c r="K21" s="14"/>
      <c r="L21" s="41" t="str">
        <f>IF(G21="","",IF(G21&gt;組別設定!$B$17,"ジュ",IF(G21&gt;組別設定!$B$16,"少年",IF(P21&gt;組別設定!$B$29,"成A",IF(P21&gt;300000,"成B",IF(P21&gt;組別設定!$B$23,"成A",IF(P21&gt;組別設定!$B$22,"成B","成C")))))))</f>
        <v/>
      </c>
      <c r="M21" s="41" t="str">
        <f>IF(G21="","",IF(G21&lt;組別設定!$A$8,組別設定!$E$7,IF(G21&lt;組別設定!$A$9,組別設定!$E$8,組別設定!$E$9)))</f>
        <v/>
      </c>
      <c r="N21" s="41"/>
      <c r="P21" s="8">
        <f t="shared" si="0"/>
        <v>0</v>
      </c>
    </row>
    <row r="22" spans="1:16" s="6" customFormat="1" ht="19" customHeight="1">
      <c r="A22" s="7">
        <v>9</v>
      </c>
      <c r="B22" s="13"/>
      <c r="C22" s="14"/>
      <c r="D22" s="14"/>
      <c r="E22" s="43"/>
      <c r="F22" s="43"/>
      <c r="G22" s="51"/>
      <c r="H22" s="7"/>
      <c r="I22" s="14"/>
      <c r="J22" s="52"/>
      <c r="K22" s="14"/>
      <c r="L22" s="41" t="str">
        <f>IF(G22="","",IF(G22&gt;組別設定!$B$17,"ジュ",IF(G22&gt;組別設定!$B$16,"少年",IF(P22&gt;組別設定!$B$29,"成A",IF(P22&gt;300000,"成B",IF(P22&gt;組別設定!$B$23,"成A",IF(P22&gt;組別設定!$B$22,"成B","成C")))))))</f>
        <v/>
      </c>
      <c r="M22" s="41" t="str">
        <f>IF(G22="","",IF(G22&lt;組別設定!$A$8,組別設定!$E$7,IF(G22&lt;組別設定!$A$9,組別設定!$E$8,組別設定!$E$9)))</f>
        <v/>
      </c>
      <c r="N22" s="41"/>
      <c r="P22" s="8">
        <f t="shared" si="0"/>
        <v>0</v>
      </c>
    </row>
    <row r="23" spans="1:16" s="6" customFormat="1" ht="19" customHeight="1">
      <c r="A23" s="7">
        <v>10</v>
      </c>
      <c r="B23" s="13"/>
      <c r="C23" s="14"/>
      <c r="D23" s="14"/>
      <c r="E23" s="43"/>
      <c r="F23" s="43"/>
      <c r="G23" s="51"/>
      <c r="H23" s="7"/>
      <c r="I23" s="14"/>
      <c r="J23" s="52"/>
      <c r="K23" s="14"/>
      <c r="L23" s="41" t="str">
        <f>IF(G23="","",IF(G23&gt;組別設定!$B$17,"ジュ",IF(G23&gt;組別設定!$B$16,"少年",IF(P23&gt;組別設定!$B$29,"成A",IF(P23&gt;300000,"成B",IF(P23&gt;組別設定!$B$23,"成A",IF(P23&gt;組別設定!$B$22,"成B","成C")))))))</f>
        <v/>
      </c>
      <c r="M23" s="41" t="str">
        <f>IF(G23="","",IF(G23&lt;組別設定!$A$8,組別設定!$E$7,IF(G23&lt;組別設定!$A$9,組別設定!$E$8,組別設定!$E$9)))</f>
        <v/>
      </c>
      <c r="N23" s="41"/>
      <c r="P23" s="8">
        <f t="shared" si="0"/>
        <v>0</v>
      </c>
    </row>
    <row r="24" spans="1:16" s="6" customFormat="1" ht="19" customHeight="1">
      <c r="A24" s="7">
        <v>11</v>
      </c>
      <c r="B24" s="13"/>
      <c r="C24" s="14"/>
      <c r="D24" s="14"/>
      <c r="E24" s="43"/>
      <c r="F24" s="43"/>
      <c r="G24" s="51"/>
      <c r="H24" s="7"/>
      <c r="I24" s="14"/>
      <c r="J24" s="56"/>
      <c r="K24" s="14"/>
      <c r="L24" s="41" t="str">
        <f>IF(G24="","",IF(G24&gt;組別設定!$B$17,"ジュ",IF(G24&gt;組別設定!$B$16,"少年",IF(P24&gt;組別設定!$B$29,"成A",IF(P24&gt;300000,"成B",IF(P24&gt;組別設定!$B$23,"成A",IF(P24&gt;組別設定!$B$22,"成B","成C")))))))</f>
        <v/>
      </c>
      <c r="M24" s="41" t="str">
        <f>IF(G24="","",IF(G24&lt;組別設定!$A$8,組別設定!$E$7,IF(G24&lt;組別設定!$A$9,組別設定!$E$8,組別設定!$E$9)))</f>
        <v/>
      </c>
      <c r="N24" s="41"/>
      <c r="P24" s="8">
        <f t="shared" si="0"/>
        <v>0</v>
      </c>
    </row>
    <row r="25" spans="1:16" s="11" customFormat="1" ht="19" customHeight="1">
      <c r="A25" s="7">
        <v>12</v>
      </c>
      <c r="B25" s="13"/>
      <c r="C25" s="14"/>
      <c r="D25" s="14"/>
      <c r="E25" s="43"/>
      <c r="F25" s="43"/>
      <c r="G25" s="51"/>
      <c r="H25" s="7"/>
      <c r="I25" s="14"/>
      <c r="J25" s="52"/>
      <c r="K25" s="14"/>
      <c r="L25" s="41" t="str">
        <f>IF(G25="","",IF(G25&gt;組別設定!$B$17,"ジュ",IF(G25&gt;組別設定!$B$16,"少年",IF(P25&gt;組別設定!$B$29,"成A",IF(P25&gt;300000,"成B",IF(P25&gt;組別設定!$B$23,"成A",IF(P25&gt;組別設定!$B$22,"成B","成C")))))))</f>
        <v/>
      </c>
      <c r="M25" s="41" t="str">
        <f>IF(G25="","",IF(G25&lt;組別設定!$A$8,組別設定!$E$7,IF(G25&lt;組別設定!$A$9,組別設定!$E$8,組別設定!$E$9)))</f>
        <v/>
      </c>
      <c r="N25" s="41"/>
      <c r="P25" s="8">
        <f t="shared" si="0"/>
        <v>0</v>
      </c>
    </row>
    <row r="26" spans="1:16" s="11" customFormat="1" ht="19" customHeight="1">
      <c r="A26" s="7">
        <v>13</v>
      </c>
      <c r="B26" s="13"/>
      <c r="C26" s="14"/>
      <c r="D26" s="14"/>
      <c r="E26" s="43"/>
      <c r="F26" s="43"/>
      <c r="G26" s="32"/>
      <c r="H26" s="7"/>
      <c r="I26" s="14"/>
      <c r="J26" s="15"/>
      <c r="K26" s="14"/>
      <c r="L26" s="41" t="str">
        <f>IF(G26="","",IF(G26&gt;組別設定!$B$17,"ジュ",IF(G26&gt;組別設定!$B$16,"少年",IF(P26&gt;組別設定!$B$29,"成A",IF(P26&gt;300000,"成B",IF(P26&gt;組別設定!$B$23,"成A",IF(P26&gt;組別設定!$B$22,"成B","成C")))))))</f>
        <v/>
      </c>
      <c r="M26" s="41" t="str">
        <f>IF(G26="","",IF(G26&lt;組別設定!$A$8,組別設定!$E$7,IF(G26&lt;組別設定!$A$9,組別設定!$E$8,組別設定!$E$9)))</f>
        <v/>
      </c>
      <c r="N26" s="41"/>
      <c r="P26" s="8">
        <f t="shared" si="0"/>
        <v>0</v>
      </c>
    </row>
    <row r="27" spans="1:16" s="6" customFormat="1" ht="19" customHeight="1">
      <c r="A27" s="7">
        <v>14</v>
      </c>
      <c r="B27" s="13"/>
      <c r="C27" s="14"/>
      <c r="D27" s="14"/>
      <c r="E27" s="43"/>
      <c r="F27" s="43"/>
      <c r="G27" s="32"/>
      <c r="H27" s="7"/>
      <c r="I27" s="14"/>
      <c r="J27" s="15"/>
      <c r="K27" s="14"/>
      <c r="L27" s="41" t="str">
        <f>IF(G27="","",IF(G27&gt;組別設定!$B$17,"ジュ",IF(G27&gt;組別設定!$B$16,"少年",IF(P27&gt;組別設定!$B$29,"成A",IF(P27&gt;300000,"成B",IF(P27&gt;組別設定!$B$23,"成A",IF(P27&gt;組別設定!$B$22,"成B","成C")))))))</f>
        <v/>
      </c>
      <c r="M27" s="41" t="str">
        <f>IF(G27="","",IF(G27&lt;組別設定!$A$8,組別設定!$E$7,IF(G27&lt;組別設定!$A$9,組別設定!$E$8,組別設定!$E$9)))</f>
        <v/>
      </c>
      <c r="N27" s="41"/>
      <c r="P27" s="8">
        <f t="shared" si="0"/>
        <v>0</v>
      </c>
    </row>
    <row r="28" spans="1:16" s="12" customFormat="1" ht="19" customHeight="1">
      <c r="A28" s="7">
        <v>15</v>
      </c>
      <c r="B28" s="13"/>
      <c r="C28" s="14"/>
      <c r="D28" s="14"/>
      <c r="E28" s="43"/>
      <c r="F28" s="43"/>
      <c r="G28" s="51"/>
      <c r="H28" s="7"/>
      <c r="I28" s="14"/>
      <c r="J28" s="52"/>
      <c r="K28" s="14"/>
      <c r="L28" s="41" t="str">
        <f>IF(G28="","",IF(G28&gt;組別設定!$B$17,"ジュ",IF(G28&gt;組別設定!$B$16,"少年",IF(P28&gt;組別設定!$B$29,"成A",IF(P28&gt;300000,"成B",IF(P28&gt;組別設定!$B$23,"成A",IF(P28&gt;組別設定!$B$22,"成B","成C")))))))</f>
        <v/>
      </c>
      <c r="M28" s="41" t="str">
        <f>IF(G28="","",IF(G28&lt;組別設定!$A$8,組別設定!$E$7,IF(G28&lt;組別設定!$A$9,組別設定!$E$8,組別設定!$E$9)))</f>
        <v/>
      </c>
      <c r="N28" s="41"/>
      <c r="P28" s="8">
        <f t="shared" si="0"/>
        <v>0</v>
      </c>
    </row>
    <row r="29" spans="1:16" s="12" customFormat="1" ht="19" customHeight="1">
      <c r="A29" s="7">
        <v>16</v>
      </c>
      <c r="B29" s="13"/>
      <c r="C29" s="14"/>
      <c r="D29" s="14"/>
      <c r="E29" s="43"/>
      <c r="F29" s="43"/>
      <c r="G29" s="51"/>
      <c r="H29" s="7"/>
      <c r="I29" s="14"/>
      <c r="J29" s="52"/>
      <c r="K29" s="14"/>
      <c r="L29" s="41" t="str">
        <f>IF(G29="","",IF(G29&gt;組別設定!$B$17,"ジュ",IF(G29&gt;組別設定!$B$16,"少年",IF(P29&gt;組別設定!$B$29,"成A",IF(P29&gt;300000,"成B",IF(P29&gt;組別設定!$B$23,"成A",IF(P29&gt;組別設定!$B$22,"成B","成C")))))))</f>
        <v/>
      </c>
      <c r="M29" s="41" t="str">
        <f>IF(G29="","",IF(G29&lt;組別設定!$A$8,組別設定!$E$7,IF(G29&lt;組別設定!$A$9,組別設定!$E$8,組別設定!$E$9)))</f>
        <v/>
      </c>
      <c r="N29" s="41"/>
      <c r="P29" s="8">
        <f t="shared" si="0"/>
        <v>0</v>
      </c>
    </row>
    <row r="30" spans="1:16" s="12" customFormat="1" ht="19" customHeight="1">
      <c r="A30" s="7">
        <v>17</v>
      </c>
      <c r="B30" s="13"/>
      <c r="C30" s="14"/>
      <c r="D30" s="14"/>
      <c r="E30" s="43"/>
      <c r="F30" s="43"/>
      <c r="G30" s="51"/>
      <c r="H30" s="7"/>
      <c r="I30" s="14"/>
      <c r="J30" s="52"/>
      <c r="K30" s="14"/>
      <c r="L30" s="41" t="str">
        <f>IF(G30="","",IF(G30&gt;組別設定!$B$17,"ジュ",IF(G30&gt;組別設定!$B$16,"少年",IF(P30&gt;組別設定!$B$29,"成A",IF(P30&gt;300000,"成B",IF(P30&gt;組別設定!$B$23,"成A",IF(P30&gt;組別設定!$B$22,"成B","成C")))))))</f>
        <v/>
      </c>
      <c r="M30" s="41" t="str">
        <f>IF(G30="","",IF(G30&lt;組別設定!$A$8,組別設定!$E$7,IF(G30&lt;組別設定!$A$9,組別設定!$E$8,組別設定!$E$9)))</f>
        <v/>
      </c>
      <c r="N30" s="41"/>
      <c r="P30" s="8">
        <f t="shared" si="0"/>
        <v>0</v>
      </c>
    </row>
    <row r="31" spans="1:16" s="12" customFormat="1" ht="19" customHeight="1">
      <c r="A31" s="7">
        <v>18</v>
      </c>
      <c r="B31" s="13"/>
      <c r="C31" s="14"/>
      <c r="D31" s="14"/>
      <c r="E31" s="43"/>
      <c r="F31" s="43"/>
      <c r="G31" s="51"/>
      <c r="H31" s="7"/>
      <c r="I31" s="14"/>
      <c r="J31" s="52"/>
      <c r="K31" s="14"/>
      <c r="L31" s="41" t="str">
        <f>IF(G31="","",IF(G31&gt;組別設定!$B$17,"ジュ",IF(G31&gt;組別設定!$B$16,"少年",IF(P31&gt;組別設定!$B$29,"成A",IF(P31&gt;300000,"成B",IF(P31&gt;組別設定!$B$23,"成A",IF(P31&gt;組別設定!$B$22,"成B","成C")))))))</f>
        <v/>
      </c>
      <c r="M31" s="41" t="str">
        <f>IF(G31="","",IF(G31&lt;組別設定!$A$8,組別設定!$E$7,IF(G31&lt;組別設定!$A$9,組別設定!$E$8,組別設定!$E$9)))</f>
        <v/>
      </c>
      <c r="N31" s="41"/>
      <c r="P31" s="8">
        <f t="shared" si="0"/>
        <v>0</v>
      </c>
    </row>
    <row r="32" spans="1:16" s="12" customFormat="1" ht="19" customHeight="1">
      <c r="A32" s="7">
        <v>19</v>
      </c>
      <c r="B32" s="13"/>
      <c r="C32" s="14"/>
      <c r="D32" s="14"/>
      <c r="E32" s="43"/>
      <c r="F32" s="43"/>
      <c r="G32" s="51"/>
      <c r="H32" s="7"/>
      <c r="I32" s="14"/>
      <c r="J32" s="52"/>
      <c r="K32" s="14"/>
      <c r="L32" s="41" t="str">
        <f>IF(G32="","",IF(G32&gt;組別設定!$B$17,"ジュ",IF(G32&gt;組別設定!$B$16,"少年",IF(P32&gt;組別設定!$B$29,"成A",IF(P32&gt;300000,"成B",IF(P32&gt;組別設定!$B$23,"成A",IF(P32&gt;組別設定!$B$22,"成B","成C")))))))</f>
        <v/>
      </c>
      <c r="M32" s="41" t="str">
        <f>IF(G32="","",IF(G32&lt;組別設定!$A$8,組別設定!$E$7,IF(G32&lt;組別設定!$A$9,組別設定!$E$8,組別設定!$E$9)))</f>
        <v/>
      </c>
      <c r="N32" s="41"/>
      <c r="P32" s="8">
        <f t="shared" si="0"/>
        <v>0</v>
      </c>
    </row>
    <row r="33" spans="1:16" s="12" customFormat="1" ht="19" customHeight="1">
      <c r="A33" s="7">
        <v>20</v>
      </c>
      <c r="B33" s="13"/>
      <c r="C33" s="14"/>
      <c r="D33" s="14"/>
      <c r="E33" s="43"/>
      <c r="F33" s="43"/>
      <c r="G33" s="51"/>
      <c r="H33" s="7"/>
      <c r="I33" s="14"/>
      <c r="J33" s="52"/>
      <c r="K33" s="14"/>
      <c r="L33" s="41" t="str">
        <f>IF(G33="","",IF(G33&gt;組別設定!$B$17,"ジュ",IF(G33&gt;組別設定!$B$16,"少年",IF(P33&gt;組別設定!$B$29,"成A",IF(P33&gt;300000,"成B",IF(P33&gt;組別設定!$B$23,"成A",IF(P33&gt;組別設定!$B$22,"成B","成C")))))))</f>
        <v/>
      </c>
      <c r="M33" s="41" t="str">
        <f>IF(G33="","",IF(G33&lt;組別設定!$A$8,組別設定!$E$7,IF(G33&lt;組別設定!$A$9,組別設定!$E$8,組別設定!$E$9)))</f>
        <v/>
      </c>
      <c r="N33" s="41"/>
      <c r="P33" s="8">
        <f t="shared" si="0"/>
        <v>0</v>
      </c>
    </row>
    <row r="34" spans="1:16" s="8" customFormat="1" ht="19" customHeight="1">
      <c r="A34" s="7">
        <v>21</v>
      </c>
      <c r="B34" s="13"/>
      <c r="C34" s="14"/>
      <c r="D34" s="14"/>
      <c r="E34" s="43"/>
      <c r="F34" s="43"/>
      <c r="G34" s="51"/>
      <c r="H34" s="7"/>
      <c r="I34" s="14"/>
      <c r="J34" s="52"/>
      <c r="K34" s="14"/>
      <c r="L34" s="41" t="str">
        <f>IF(G34="","",IF(G34&gt;組別設定!$B$17,"ジュ",IF(G34&gt;組別設定!$B$16,"少年",IF(P34&gt;組別設定!$B$29,"成A",IF(P34&gt;300000,"成B",IF(P34&gt;組別設定!$B$23,"成A",IF(P34&gt;組別設定!$B$22,"成B","成C")))))))</f>
        <v/>
      </c>
      <c r="M34" s="41" t="str">
        <f>IF(G34="","",IF(G34&lt;組別設定!$A$8,組別設定!$E$7,IF(G34&lt;組別設定!$A$9,組別設定!$E$8,組別設定!$E$9)))</f>
        <v/>
      </c>
      <c r="N34" s="41"/>
      <c r="P34" s="8">
        <f t="shared" si="0"/>
        <v>0</v>
      </c>
    </row>
    <row r="35" spans="1:16" s="8" customFormat="1" ht="19" customHeight="1">
      <c r="A35" s="7">
        <v>22</v>
      </c>
      <c r="B35" s="13"/>
      <c r="C35" s="14"/>
      <c r="D35" s="14"/>
      <c r="E35" s="43"/>
      <c r="F35" s="43"/>
      <c r="G35" s="51"/>
      <c r="H35" s="7"/>
      <c r="I35" s="14"/>
      <c r="J35" s="52"/>
      <c r="K35" s="14"/>
      <c r="L35" s="41" t="str">
        <f>IF(G35="","",IF(G35&gt;組別設定!$B$17,"ジュ",IF(G35&gt;組別設定!$B$16,"少年",IF(P35&gt;組別設定!$B$29,"成A",IF(P35&gt;300000,"成B",IF(P35&gt;組別設定!$B$23,"成A",IF(P35&gt;組別設定!$B$22,"成B","成C")))))))</f>
        <v/>
      </c>
      <c r="M35" s="41" t="str">
        <f>IF(G35="","",IF(G35&lt;組別設定!$A$8,組別設定!$E$7,IF(G35&lt;組別設定!$A$9,組別設定!$E$8,組別設定!$E$9)))</f>
        <v/>
      </c>
      <c r="N35" s="41"/>
      <c r="P35" s="8">
        <f t="shared" si="0"/>
        <v>0</v>
      </c>
    </row>
    <row r="36" spans="1:16" s="8" customFormat="1" ht="19" customHeight="1">
      <c r="A36" s="7">
        <v>23</v>
      </c>
      <c r="B36" s="13"/>
      <c r="C36" s="14"/>
      <c r="D36" s="14"/>
      <c r="E36" s="43"/>
      <c r="F36" s="43"/>
      <c r="G36" s="51"/>
      <c r="H36" s="7"/>
      <c r="I36" s="14"/>
      <c r="J36" s="52"/>
      <c r="K36" s="14"/>
      <c r="L36" s="41" t="str">
        <f>IF(G36="","",IF(G36&gt;組別設定!$B$17,"ジュ",IF(G36&gt;組別設定!$B$16,"少年",IF(P36&gt;組別設定!$B$29,"成A",IF(P36&gt;300000,"成B",IF(P36&gt;組別設定!$B$23,"成A",IF(P36&gt;組別設定!$B$22,"成B","成C")))))))</f>
        <v/>
      </c>
      <c r="M36" s="41" t="str">
        <f>IF(G36="","",IF(G36&lt;組別設定!$A$8,組別設定!$E$7,IF(G36&lt;組別設定!$A$9,組別設定!$E$8,組別設定!$E$9)))</f>
        <v/>
      </c>
      <c r="N36" s="41"/>
      <c r="P36" s="8">
        <f t="shared" si="0"/>
        <v>0</v>
      </c>
    </row>
    <row r="37" spans="1:16" s="8" customFormat="1" ht="19" customHeight="1">
      <c r="A37" s="7">
        <v>24</v>
      </c>
      <c r="B37" s="13"/>
      <c r="C37" s="14"/>
      <c r="D37" s="14"/>
      <c r="E37" s="43"/>
      <c r="F37" s="43"/>
      <c r="G37" s="51"/>
      <c r="H37" s="7"/>
      <c r="I37" s="14"/>
      <c r="J37" s="52"/>
      <c r="K37" s="14"/>
      <c r="L37" s="41" t="str">
        <f>IF(G37="","",IF(G37&gt;組別設定!$B$17,"ジュ",IF(G37&gt;組別設定!$B$16,"少年",IF(P37&gt;組別設定!$B$29,"成A",IF(P37&gt;300000,"成B",IF(P37&gt;組別設定!$B$23,"成A",IF(P37&gt;組別設定!$B$22,"成B","成C")))))))</f>
        <v/>
      </c>
      <c r="M37" s="41" t="str">
        <f>IF(G37="","",IF(G37&lt;組別設定!$A$8,組別設定!$E$7,IF(G37&lt;組別設定!$A$9,組別設定!$E$8,組別設定!$E$9)))</f>
        <v/>
      </c>
      <c r="N37" s="41"/>
      <c r="P37" s="8">
        <f t="shared" si="0"/>
        <v>0</v>
      </c>
    </row>
    <row r="38" spans="1:16" s="8" customFormat="1" ht="19" customHeight="1">
      <c r="A38" s="7">
        <v>25</v>
      </c>
      <c r="B38" s="13"/>
      <c r="C38" s="14"/>
      <c r="D38" s="14"/>
      <c r="E38" s="43"/>
      <c r="F38" s="43"/>
      <c r="G38" s="51"/>
      <c r="H38" s="7"/>
      <c r="I38" s="14"/>
      <c r="J38" s="52"/>
      <c r="K38" s="14"/>
      <c r="L38" s="41" t="str">
        <f>IF(G38="","",IF(G38&gt;組別設定!$B$17,"ジュ",IF(G38&gt;組別設定!$B$16,"少年",IF(P38&gt;組別設定!$B$29,"成A",IF(P38&gt;300000,"成B",IF(P38&gt;組別設定!$B$23,"成A",IF(P38&gt;組別設定!$B$22,"成B","成C")))))))</f>
        <v/>
      </c>
      <c r="M38" s="41" t="str">
        <f>IF(G38="","",IF(G38&lt;組別設定!$A$8,組別設定!$E$7,IF(G38&lt;組別設定!$A$9,組別設定!$E$8,組別設定!$E$9)))</f>
        <v/>
      </c>
      <c r="N38" s="41"/>
      <c r="P38" s="8">
        <f t="shared" si="0"/>
        <v>0</v>
      </c>
    </row>
    <row r="39" spans="1:16" s="9" customFormat="1" ht="19" customHeight="1">
      <c r="A39" s="7">
        <v>26</v>
      </c>
      <c r="B39" s="13"/>
      <c r="C39" s="14"/>
      <c r="D39" s="14"/>
      <c r="E39" s="43"/>
      <c r="F39" s="43"/>
      <c r="G39" s="51"/>
      <c r="H39" s="7"/>
      <c r="I39" s="14"/>
      <c r="J39" s="52"/>
      <c r="K39" s="14"/>
      <c r="L39" s="41" t="str">
        <f>IF(G39="","",IF(G39&gt;組別設定!$B$17,"ジュ",IF(G39&gt;組別設定!$B$16,"少年",IF(P39&gt;組別設定!$B$29,"成A",IF(P39&gt;300000,"成B",IF(P39&gt;組別設定!$B$23,"成A",IF(P39&gt;組別設定!$B$22,"成B","成C")))))))</f>
        <v/>
      </c>
      <c r="M39" s="41" t="str">
        <f>IF(G39="","",IF(G39&lt;組別設定!$A$8,組別設定!$E$7,IF(G39&lt;組別設定!$A$9,組別設定!$E$8,組別設定!$E$9)))</f>
        <v/>
      </c>
      <c r="N39" s="41"/>
      <c r="P39" s="8">
        <f t="shared" si="0"/>
        <v>0</v>
      </c>
    </row>
    <row r="40" spans="1:16" s="10" customFormat="1" ht="19" customHeight="1">
      <c r="A40" s="7">
        <v>27</v>
      </c>
      <c r="B40" s="13"/>
      <c r="C40" s="14"/>
      <c r="D40" s="14"/>
      <c r="E40" s="43"/>
      <c r="F40" s="43"/>
      <c r="G40" s="32"/>
      <c r="H40" s="7"/>
      <c r="I40" s="14"/>
      <c r="J40" s="15"/>
      <c r="K40" s="14"/>
      <c r="L40" s="41" t="str">
        <f>IF(G40="","",IF(G40&gt;組別設定!$B$17,"ジュ",IF(G40&gt;組別設定!$B$16,"少年",IF(P40&gt;組別設定!$B$29,"成A",IF(P40&gt;300000,"成B",IF(P40&gt;組別設定!$B$23,"成A",IF(P40&gt;組別設定!$B$22,"成B","成C")))))))</f>
        <v/>
      </c>
      <c r="M40" s="41" t="str">
        <f>IF(G40="","",IF(G40&lt;組別設定!$A$8,組別設定!$E$7,IF(G40&lt;組別設定!$A$9,組別設定!$E$8,組別設定!$E$9)))</f>
        <v/>
      </c>
      <c r="N40" s="41"/>
      <c r="P40" s="8">
        <f t="shared" si="0"/>
        <v>0</v>
      </c>
    </row>
    <row r="41" spans="1:16" s="6" customFormat="1" ht="19" customHeight="1">
      <c r="A41" s="7">
        <v>28</v>
      </c>
      <c r="B41" s="13"/>
      <c r="C41" s="14"/>
      <c r="D41" s="14"/>
      <c r="E41" s="43"/>
      <c r="F41" s="43"/>
      <c r="G41" s="32"/>
      <c r="H41" s="7"/>
      <c r="I41" s="14"/>
      <c r="J41" s="15"/>
      <c r="K41" s="14"/>
      <c r="L41" s="41" t="str">
        <f>IF(G41="","",IF(G41&gt;組別設定!$B$17,"ジュ",IF(G41&gt;組別設定!$B$16,"少年",IF(P41&gt;組別設定!$B$29,"成A",IF(P41&gt;300000,"成B",IF(P41&gt;組別設定!$B$23,"成A",IF(P41&gt;組別設定!$B$22,"成B","成C")))))))</f>
        <v/>
      </c>
      <c r="M41" s="41" t="str">
        <f>IF(G41="","",IF(G41&lt;組別設定!$A$8,組別設定!$E$7,IF(G41&lt;組別設定!$A$9,組別設定!$E$8,組別設定!$E$9)))</f>
        <v/>
      </c>
      <c r="N41" s="41"/>
      <c r="P41" s="8">
        <f t="shared" si="0"/>
        <v>0</v>
      </c>
    </row>
    <row r="42" spans="1:16" s="6" customFormat="1" ht="19" customHeight="1">
      <c r="A42" s="7">
        <v>29</v>
      </c>
      <c r="B42" s="13"/>
      <c r="C42" s="14"/>
      <c r="D42" s="14"/>
      <c r="E42" s="43"/>
      <c r="F42" s="43"/>
      <c r="G42" s="32"/>
      <c r="H42" s="7"/>
      <c r="I42" s="14"/>
      <c r="J42" s="15"/>
      <c r="K42" s="14"/>
      <c r="L42" s="41" t="str">
        <f>IF(G42="","",IF(G42&gt;組別設定!$B$17,"ジュ",IF(G42&gt;組別設定!$B$16,"少年",IF(P42&gt;組別設定!$B$29,"成A",IF(P42&gt;300000,"成B",IF(P42&gt;組別設定!$B$23,"成A",IF(P42&gt;組別設定!$B$22,"成B","成C")))))))</f>
        <v/>
      </c>
      <c r="M42" s="41" t="str">
        <f>IF(G42="","",IF(G42&lt;組別設定!$A$8,組別設定!$E$7,IF(G42&lt;組別設定!$A$9,組別設定!$E$8,組別設定!$E$9)))</f>
        <v/>
      </c>
      <c r="N42" s="41"/>
      <c r="P42" s="8">
        <f t="shared" si="0"/>
        <v>0</v>
      </c>
    </row>
    <row r="43" spans="1:16" s="6" customFormat="1" ht="19" customHeight="1">
      <c r="A43" s="7">
        <v>30</v>
      </c>
      <c r="B43" s="13"/>
      <c r="C43" s="14"/>
      <c r="D43" s="14"/>
      <c r="E43" s="43"/>
      <c r="F43" s="43"/>
      <c r="G43" s="32"/>
      <c r="H43" s="7"/>
      <c r="I43" s="14"/>
      <c r="J43" s="15"/>
      <c r="K43" s="14"/>
      <c r="L43" s="41" t="str">
        <f>IF(G43="","",IF(G43&gt;組別設定!$B$17,"ジュ",IF(G43&gt;組別設定!$B$16,"少年",IF(P43&gt;組別設定!$B$29,"成A",IF(P43&gt;300000,"成B",IF(P43&gt;組別設定!$B$23,"成A",IF(P43&gt;組別設定!$B$22,"成B","成C")))))))</f>
        <v/>
      </c>
      <c r="M43" s="41" t="str">
        <f>IF(G43="","",IF(G43&lt;組別設定!$A$8,組別設定!$E$7,IF(G43&lt;組別設定!$A$9,組別設定!$E$8,組別設定!$E$9)))</f>
        <v/>
      </c>
      <c r="N43" s="41"/>
      <c r="P43" s="8">
        <f t="shared" si="0"/>
        <v>0</v>
      </c>
    </row>
    <row r="44" spans="1:16" s="6" customFormat="1" ht="19" customHeight="1">
      <c r="A44" s="7">
        <v>31</v>
      </c>
      <c r="B44" s="13"/>
      <c r="C44" s="14"/>
      <c r="D44" s="14"/>
      <c r="E44" s="43"/>
      <c r="F44" s="43"/>
      <c r="G44" s="32"/>
      <c r="H44" s="7"/>
      <c r="I44" s="14"/>
      <c r="J44" s="15"/>
      <c r="K44" s="14"/>
      <c r="L44" s="41" t="str">
        <f>IF(G44="","",IF(G44&gt;組別設定!$B$17,"ジュ",IF(G44&gt;組別設定!$B$16,"少年",IF(P44&gt;組別設定!$B$29,"成A",IF(P44&gt;300000,"成B",IF(P44&gt;組別設定!$B$23,"成A",IF(P44&gt;組別設定!$B$22,"成B","成C")))))))</f>
        <v/>
      </c>
      <c r="M44" s="41" t="str">
        <f>IF(G44="","",IF(G44&lt;組別設定!$A$8,組別設定!$E$7,IF(G44&lt;組別設定!$A$9,組別設定!$E$8,組別設定!$E$9)))</f>
        <v/>
      </c>
      <c r="N44" s="41"/>
      <c r="P44" s="8">
        <f t="shared" si="0"/>
        <v>0</v>
      </c>
    </row>
    <row r="45" spans="1:16" s="11" customFormat="1" ht="19" customHeight="1">
      <c r="A45" s="7">
        <v>32</v>
      </c>
      <c r="B45" s="13"/>
      <c r="C45" s="14"/>
      <c r="D45" s="14"/>
      <c r="E45" s="43"/>
      <c r="F45" s="43"/>
      <c r="G45" s="32"/>
      <c r="H45" s="7"/>
      <c r="I45" s="14"/>
      <c r="J45" s="15"/>
      <c r="K45" s="14"/>
      <c r="L45" s="41" t="str">
        <f>IF(G45="","",IF(G45&gt;組別設定!$B$17,"ジュ",IF(G45&gt;組別設定!$B$16,"少年",IF(P45&gt;組別設定!$B$29,"成A",IF(P45&gt;300000,"成B",IF(P45&gt;組別設定!$B$23,"成A",IF(P45&gt;組別設定!$B$22,"成B","成C")))))))</f>
        <v/>
      </c>
      <c r="M45" s="41" t="str">
        <f>IF(G45="","",IF(G45&lt;組別設定!$A$8,組別設定!$E$7,IF(G45&lt;組別設定!$A$9,組別設定!$E$8,組別設定!$E$9)))</f>
        <v/>
      </c>
      <c r="N45" s="41"/>
      <c r="P45" s="8">
        <f t="shared" si="0"/>
        <v>0</v>
      </c>
    </row>
    <row r="46" spans="1:16" s="11" customFormat="1" ht="19" customHeight="1">
      <c r="A46" s="7">
        <v>33</v>
      </c>
      <c r="B46" s="13"/>
      <c r="C46" s="14"/>
      <c r="D46" s="14"/>
      <c r="E46" s="43"/>
      <c r="F46" s="43"/>
      <c r="G46" s="32"/>
      <c r="H46" s="7"/>
      <c r="I46" s="14"/>
      <c r="J46" s="15"/>
      <c r="K46" s="14"/>
      <c r="L46" s="41" t="str">
        <f>IF(G46="","",IF(G46&gt;組別設定!$B$17,"ジュ",IF(G46&gt;組別設定!$B$16,"少年",IF(P46&gt;組別設定!$B$29,"成A",IF(P46&gt;300000,"成B",IF(P46&gt;組別設定!$B$23,"成A",IF(P46&gt;組別設定!$B$22,"成B","成C")))))))</f>
        <v/>
      </c>
      <c r="M46" s="41" t="str">
        <f>IF(G46="","",IF(G46&lt;組別設定!$A$8,組別設定!$E$7,IF(G46&lt;組別設定!$A$9,組別設定!$E$8,組別設定!$E$9)))</f>
        <v/>
      </c>
      <c r="N46" s="41"/>
      <c r="P46" s="8">
        <f t="shared" si="0"/>
        <v>0</v>
      </c>
    </row>
    <row r="47" spans="1:16" s="6" customFormat="1" ht="19" customHeight="1">
      <c r="A47" s="7">
        <v>34</v>
      </c>
      <c r="B47" s="13"/>
      <c r="C47" s="14"/>
      <c r="D47" s="14"/>
      <c r="E47" s="43"/>
      <c r="F47" s="43"/>
      <c r="G47" s="32"/>
      <c r="H47" s="7"/>
      <c r="I47" s="14"/>
      <c r="J47" s="15"/>
      <c r="K47" s="14"/>
      <c r="L47" s="41" t="str">
        <f>IF(G47="","",IF(G47&gt;組別設定!$B$17,"ジュ",IF(G47&gt;組別設定!$B$16,"少年",IF(P47&gt;組別設定!$B$29,"成A",IF(P47&gt;300000,"成B",IF(P47&gt;組別設定!$B$23,"成A",IF(P47&gt;組別設定!$B$22,"成B","成C")))))))</f>
        <v/>
      </c>
      <c r="M47" s="41" t="str">
        <f>IF(G47="","",IF(G47&lt;組別設定!$A$8,組別設定!$E$7,IF(G47&lt;組別設定!$A$9,組別設定!$E$8,組別設定!$E$9)))</f>
        <v/>
      </c>
      <c r="N47" s="41"/>
      <c r="P47" s="8">
        <f t="shared" si="0"/>
        <v>0</v>
      </c>
    </row>
    <row r="48" spans="1:16" s="12" customFormat="1" ht="19" customHeight="1">
      <c r="A48" s="7">
        <v>35</v>
      </c>
      <c r="B48" s="13"/>
      <c r="C48" s="14"/>
      <c r="D48" s="14"/>
      <c r="E48" s="43"/>
      <c r="F48" s="43"/>
      <c r="G48" s="32"/>
      <c r="H48" s="7"/>
      <c r="I48" s="14"/>
      <c r="J48" s="15"/>
      <c r="K48" s="14"/>
      <c r="L48" s="41" t="str">
        <f>IF(G48="","",IF(G48&gt;組別設定!$B$17,"ジュ",IF(G48&gt;組別設定!$B$16,"少年",IF(P48&gt;組別設定!$B$29,"成A",IF(P48&gt;300000,"成B",IF(P48&gt;組別設定!$B$23,"成A",IF(P48&gt;組別設定!$B$22,"成B","成C")))))))</f>
        <v/>
      </c>
      <c r="M48" s="41" t="str">
        <f>IF(G48="","",IF(G48&lt;組別設定!$A$8,組別設定!$E$7,IF(G48&lt;組別設定!$A$9,組別設定!$E$8,組別設定!$E$9)))</f>
        <v/>
      </c>
      <c r="N48" s="41"/>
      <c r="P48" s="8">
        <f t="shared" si="0"/>
        <v>0</v>
      </c>
    </row>
    <row r="49" spans="1:16" s="12" customFormat="1" ht="19" customHeight="1">
      <c r="A49" s="7">
        <v>36</v>
      </c>
      <c r="B49" s="13"/>
      <c r="C49" s="14"/>
      <c r="D49" s="14"/>
      <c r="E49" s="43"/>
      <c r="F49" s="43"/>
      <c r="G49" s="32"/>
      <c r="H49" s="7"/>
      <c r="I49" s="14"/>
      <c r="J49" s="15"/>
      <c r="K49" s="14"/>
      <c r="L49" s="41" t="str">
        <f>IF(G49="","",IF(G49&gt;組別設定!$B$17,"ジュ",IF(G49&gt;組別設定!$B$16,"少年",IF(P49&gt;組別設定!$B$29,"成A",IF(P49&gt;300000,"成B",IF(P49&gt;組別設定!$B$23,"成A",IF(P49&gt;組別設定!$B$22,"成B","成C")))))))</f>
        <v/>
      </c>
      <c r="M49" s="41" t="str">
        <f>IF(G49="","",IF(G49&lt;組別設定!$A$8,組別設定!$E$7,IF(G49&lt;組別設定!$A$9,組別設定!$E$8,組別設定!$E$9)))</f>
        <v/>
      </c>
      <c r="N49" s="41"/>
      <c r="P49" s="8">
        <f t="shared" si="0"/>
        <v>0</v>
      </c>
    </row>
    <row r="50" spans="1:16" s="12" customFormat="1" ht="19" customHeight="1">
      <c r="A50" s="7">
        <v>37</v>
      </c>
      <c r="B50" s="13"/>
      <c r="C50" s="14"/>
      <c r="D50" s="14"/>
      <c r="E50" s="43"/>
      <c r="F50" s="43"/>
      <c r="G50" s="32"/>
      <c r="H50" s="7"/>
      <c r="I50" s="14"/>
      <c r="J50" s="15"/>
      <c r="K50" s="14"/>
      <c r="L50" s="41" t="str">
        <f>IF(G50="","",IF(G50&gt;組別設定!$B$17,"ジュ",IF(G50&gt;組別設定!$B$16,"少年",IF(P50&gt;組別設定!$B$29,"成A",IF(P50&gt;300000,"成B",IF(P50&gt;組別設定!$B$23,"成A",IF(P50&gt;組別設定!$B$22,"成B","成C")))))))</f>
        <v/>
      </c>
      <c r="M50" s="41" t="str">
        <f>IF(G50="","",IF(G50&lt;組別設定!$A$8,組別設定!$E$7,IF(G50&lt;組別設定!$A$9,組別設定!$E$8,組別設定!$E$9)))</f>
        <v/>
      </c>
      <c r="N50" s="41"/>
      <c r="P50" s="8">
        <f t="shared" si="0"/>
        <v>0</v>
      </c>
    </row>
    <row r="51" spans="1:16" s="12" customFormat="1" ht="19" customHeight="1">
      <c r="A51" s="7">
        <v>38</v>
      </c>
      <c r="B51" s="13"/>
      <c r="C51" s="14"/>
      <c r="D51" s="14"/>
      <c r="E51" s="43"/>
      <c r="F51" s="43"/>
      <c r="G51" s="32"/>
      <c r="H51" s="7"/>
      <c r="I51" s="14"/>
      <c r="J51" s="15"/>
      <c r="K51" s="14"/>
      <c r="L51" s="41" t="str">
        <f>IF(G51="","",IF(G51&gt;組別設定!$B$17,"ジュ",IF(G51&gt;組別設定!$B$16,"少年",IF(P51&gt;組別設定!$B$29,"成A",IF(P51&gt;300000,"成B",IF(P51&gt;組別設定!$B$23,"成A",IF(P51&gt;組別設定!$B$22,"成B","成C")))))))</f>
        <v/>
      </c>
      <c r="M51" s="41" t="str">
        <f>IF(G51="","",IF(G51&lt;組別設定!$A$8,組別設定!$E$7,IF(G51&lt;組別設定!$A$9,組別設定!$E$8,組別設定!$E$9)))</f>
        <v/>
      </c>
      <c r="N51" s="41"/>
      <c r="P51" s="8">
        <f t="shared" si="0"/>
        <v>0</v>
      </c>
    </row>
    <row r="52" spans="1:16" s="12" customFormat="1" ht="19" customHeight="1">
      <c r="A52" s="7">
        <v>39</v>
      </c>
      <c r="B52" s="13"/>
      <c r="C52" s="14"/>
      <c r="D52" s="14"/>
      <c r="E52" s="43"/>
      <c r="F52" s="43"/>
      <c r="G52" s="32"/>
      <c r="H52" s="7"/>
      <c r="I52" s="14"/>
      <c r="J52" s="15"/>
      <c r="K52" s="14"/>
      <c r="L52" s="41" t="str">
        <f>IF(G52="","",IF(G52&gt;組別設定!$B$17,"ジュ",IF(G52&gt;組別設定!$B$16,"少年",IF(P52&gt;組別設定!$B$29,"成A",IF(P52&gt;300000,"成B",IF(P52&gt;組別設定!$B$23,"成A",IF(P52&gt;組別設定!$B$22,"成B","成C")))))))</f>
        <v/>
      </c>
      <c r="M52" s="41" t="str">
        <f>IF(G52="","",IF(G52&lt;組別設定!$A$8,組別設定!$E$7,IF(G52&lt;組別設定!$A$9,組別設定!$E$8,組別設定!$E$9)))</f>
        <v/>
      </c>
      <c r="N52" s="41"/>
      <c r="P52" s="8">
        <f t="shared" si="0"/>
        <v>0</v>
      </c>
    </row>
    <row r="53" spans="1:16" s="6" customFormat="1" ht="19" customHeight="1">
      <c r="A53" s="7">
        <v>40</v>
      </c>
      <c r="B53" s="13"/>
      <c r="C53" s="14"/>
      <c r="D53" s="14"/>
      <c r="E53" s="43"/>
      <c r="F53" s="43"/>
      <c r="G53" s="32"/>
      <c r="H53" s="7"/>
      <c r="I53" s="14"/>
      <c r="J53" s="15"/>
      <c r="K53" s="14"/>
      <c r="L53" s="41" t="str">
        <f>IF(G53="","",IF(G53&gt;組別設定!$B$17,"ジュ",IF(G53&gt;組別設定!$B$16,"少年",IF(P53&gt;組別設定!$B$29,"成A",IF(P53&gt;300000,"成B",IF(P53&gt;組別設定!$B$23,"成A",IF(P53&gt;組別設定!$B$22,"成B","成C")))))))</f>
        <v/>
      </c>
      <c r="M53" s="41" t="str">
        <f>IF(G53="","",IF(G53&lt;組別設定!$A$8,組別設定!$E$7,IF(G53&lt;組別設定!$A$9,組別設定!$E$8,組別設定!$E$9)))</f>
        <v/>
      </c>
      <c r="N53" s="41"/>
      <c r="P53" s="8">
        <f t="shared" si="0"/>
        <v>0</v>
      </c>
    </row>
    <row r="54" spans="1:16" s="6" customFormat="1" ht="19" customHeight="1">
      <c r="A54" s="7">
        <v>41</v>
      </c>
      <c r="B54" s="13"/>
      <c r="C54" s="14"/>
      <c r="D54" s="14"/>
      <c r="E54" s="43"/>
      <c r="F54" s="43"/>
      <c r="G54" s="32"/>
      <c r="H54" s="7"/>
      <c r="I54" s="14"/>
      <c r="J54" s="15"/>
      <c r="K54" s="14"/>
      <c r="L54" s="41" t="str">
        <f>IF(G54="","",IF(G54&gt;組別設定!$B$17,"ジュ",IF(G54&gt;組別設定!$B$16,"少年",IF(P54&gt;組別設定!$B$29,"成A",IF(P54&gt;300000,"成B",IF(P54&gt;組別設定!$B$23,"成A",IF(P54&gt;組別設定!$B$22,"成B","成C")))))))</f>
        <v/>
      </c>
      <c r="M54" s="41" t="str">
        <f>IF(G54="","",IF(G54&lt;組別設定!$A$8,組別設定!$E$7,IF(G54&lt;組別設定!$A$9,組別設定!$E$8,組別設定!$E$9)))</f>
        <v/>
      </c>
      <c r="N54" s="41"/>
      <c r="P54" s="8">
        <f t="shared" si="0"/>
        <v>0</v>
      </c>
    </row>
    <row r="55" spans="1:16" s="11" customFormat="1" ht="19" customHeight="1">
      <c r="A55" s="7">
        <v>42</v>
      </c>
      <c r="B55" s="13"/>
      <c r="C55" s="14"/>
      <c r="D55" s="14"/>
      <c r="E55" s="43"/>
      <c r="F55" s="43"/>
      <c r="G55" s="32"/>
      <c r="H55" s="7"/>
      <c r="I55" s="14"/>
      <c r="J55" s="15"/>
      <c r="K55" s="14"/>
      <c r="L55" s="41" t="str">
        <f>IF(G55="","",IF(G55&gt;組別設定!$B$17,"ジュ",IF(G55&gt;組別設定!$B$16,"少年",IF(P55&gt;組別設定!$B$29,"成A",IF(P55&gt;300000,"成B",IF(P55&gt;組別設定!$B$23,"成A",IF(P55&gt;組別設定!$B$22,"成B","成C")))))))</f>
        <v/>
      </c>
      <c r="M55" s="41" t="str">
        <f>IF(G55="","",IF(G55&lt;組別設定!$A$8,組別設定!$E$7,IF(G55&lt;組別設定!$A$9,組別設定!$E$8,組別設定!$E$9)))</f>
        <v/>
      </c>
      <c r="N55" s="41"/>
      <c r="P55" s="8">
        <f t="shared" si="0"/>
        <v>0</v>
      </c>
    </row>
    <row r="56" spans="1:16" s="11" customFormat="1" ht="19" customHeight="1">
      <c r="A56" s="7">
        <v>43</v>
      </c>
      <c r="B56" s="13"/>
      <c r="C56" s="14"/>
      <c r="D56" s="14"/>
      <c r="E56" s="43"/>
      <c r="F56" s="43"/>
      <c r="G56" s="32"/>
      <c r="H56" s="7"/>
      <c r="I56" s="14"/>
      <c r="J56" s="15"/>
      <c r="K56" s="14"/>
      <c r="L56" s="41" t="str">
        <f>IF(G56="","",IF(G56&gt;組別設定!$B$17,"ジュ",IF(G56&gt;組別設定!$B$16,"少年",IF(P56&gt;組別設定!$B$29,"成A",IF(P56&gt;300000,"成B",IF(P56&gt;組別設定!$B$23,"成A",IF(P56&gt;組別設定!$B$22,"成B","成C")))))))</f>
        <v/>
      </c>
      <c r="M56" s="41" t="str">
        <f>IF(G56="","",IF(G56&lt;組別設定!$A$8,組別設定!$E$7,IF(G56&lt;組別設定!$A$9,組別設定!$E$8,組別設定!$E$9)))</f>
        <v/>
      </c>
      <c r="N56" s="41"/>
      <c r="P56" s="8">
        <f t="shared" si="0"/>
        <v>0</v>
      </c>
    </row>
    <row r="57" spans="1:16" s="6" customFormat="1" ht="19" customHeight="1">
      <c r="A57" s="7">
        <v>44</v>
      </c>
      <c r="B57" s="13"/>
      <c r="C57" s="14"/>
      <c r="D57" s="14"/>
      <c r="E57" s="43"/>
      <c r="F57" s="43"/>
      <c r="G57" s="32"/>
      <c r="H57" s="7"/>
      <c r="I57" s="14"/>
      <c r="J57" s="15"/>
      <c r="K57" s="14"/>
      <c r="L57" s="41" t="str">
        <f>IF(G57="","",IF(G57&gt;組別設定!$B$17,"ジュ",IF(G57&gt;組別設定!$B$16,"少年",IF(P57&gt;組別設定!$B$29,"成A",IF(P57&gt;300000,"成B",IF(P57&gt;組別設定!$B$23,"成A",IF(P57&gt;組別設定!$B$22,"成B","成C")))))))</f>
        <v/>
      </c>
      <c r="M57" s="41" t="str">
        <f>IF(G57="","",IF(G57&lt;組別設定!$A$8,組別設定!$E$7,IF(G57&lt;組別設定!$A$9,組別設定!$E$8,組別設定!$E$9)))</f>
        <v/>
      </c>
      <c r="N57" s="41"/>
      <c r="P57" s="8">
        <f t="shared" si="0"/>
        <v>0</v>
      </c>
    </row>
    <row r="58" spans="1:16" s="12" customFormat="1" ht="19" customHeight="1">
      <c r="A58" s="7">
        <v>45</v>
      </c>
      <c r="B58" s="13"/>
      <c r="C58" s="14"/>
      <c r="D58" s="14"/>
      <c r="E58" s="43"/>
      <c r="F58" s="43"/>
      <c r="G58" s="32"/>
      <c r="H58" s="7"/>
      <c r="I58" s="14"/>
      <c r="J58" s="15"/>
      <c r="K58" s="14"/>
      <c r="L58" s="41" t="str">
        <f>IF(G58="","",IF(G58&gt;組別設定!$B$17,"ジュ",IF(G58&gt;組別設定!$B$16,"少年",IF(P58&gt;組別設定!$B$29,"成A",IF(P58&gt;300000,"成B",IF(P58&gt;組別設定!$B$23,"成A",IF(P58&gt;組別設定!$B$22,"成B","成C")))))))</f>
        <v/>
      </c>
      <c r="M58" s="41" t="str">
        <f>IF(G58="","",IF(G58&lt;組別設定!$A$8,組別設定!$E$7,IF(G58&lt;組別設定!$A$9,組別設定!$E$8,組別設定!$E$9)))</f>
        <v/>
      </c>
      <c r="N58" s="41"/>
      <c r="P58" s="8">
        <f t="shared" si="0"/>
        <v>0</v>
      </c>
    </row>
    <row r="59" spans="1:16" s="12" customFormat="1" ht="19" customHeight="1">
      <c r="A59" s="7">
        <v>46</v>
      </c>
      <c r="B59" s="13"/>
      <c r="C59" s="14"/>
      <c r="D59" s="14"/>
      <c r="E59" s="43"/>
      <c r="F59" s="43"/>
      <c r="G59" s="32"/>
      <c r="H59" s="7"/>
      <c r="I59" s="14"/>
      <c r="J59" s="15"/>
      <c r="K59" s="14"/>
      <c r="L59" s="41" t="str">
        <f>IF(G59="","",IF(G59&gt;組別設定!$B$17,"ジュ",IF(G59&gt;組別設定!$B$16,"少年",IF(P59&gt;組別設定!$B$29,"成A",IF(P59&gt;300000,"成B",IF(P59&gt;組別設定!$B$23,"成A",IF(P59&gt;組別設定!$B$22,"成B","成C")))))))</f>
        <v/>
      </c>
      <c r="M59" s="41" t="str">
        <f>IF(G59="","",IF(G59&lt;組別設定!$A$8,組別設定!$E$7,IF(G59&lt;組別設定!$A$9,組別設定!$E$8,組別設定!$E$9)))</f>
        <v/>
      </c>
      <c r="N59" s="41"/>
      <c r="P59" s="8">
        <f t="shared" si="0"/>
        <v>0</v>
      </c>
    </row>
    <row r="60" spans="1:16" s="12" customFormat="1" ht="19" customHeight="1">
      <c r="A60" s="7">
        <v>47</v>
      </c>
      <c r="B60" s="13"/>
      <c r="C60" s="14"/>
      <c r="D60" s="14"/>
      <c r="E60" s="43"/>
      <c r="F60" s="43"/>
      <c r="G60" s="32"/>
      <c r="H60" s="7"/>
      <c r="I60" s="14"/>
      <c r="J60" s="15"/>
      <c r="K60" s="14"/>
      <c r="L60" s="41" t="str">
        <f>IF(G60="","",IF(G60&gt;組別設定!$B$17,"ジュ",IF(G60&gt;組別設定!$B$16,"少年",IF(P60&gt;組別設定!$B$29,"成A",IF(P60&gt;300000,"成B",IF(P60&gt;組別設定!$B$23,"成A",IF(P60&gt;組別設定!$B$22,"成B","成C")))))))</f>
        <v/>
      </c>
      <c r="M60" s="41" t="str">
        <f>IF(G60="","",IF(G60&lt;組別設定!$A$8,組別設定!$E$7,IF(G60&lt;組別設定!$A$9,組別設定!$E$8,組別設定!$E$9)))</f>
        <v/>
      </c>
      <c r="N60" s="41"/>
      <c r="P60" s="8">
        <f t="shared" si="0"/>
        <v>0</v>
      </c>
    </row>
    <row r="61" spans="1:16" s="12" customFormat="1" ht="19" customHeight="1">
      <c r="A61" s="7">
        <v>48</v>
      </c>
      <c r="B61" s="13"/>
      <c r="C61" s="14"/>
      <c r="D61" s="14"/>
      <c r="E61" s="43"/>
      <c r="F61" s="43"/>
      <c r="G61" s="32"/>
      <c r="H61" s="7"/>
      <c r="I61" s="14"/>
      <c r="J61" s="15"/>
      <c r="K61" s="14"/>
      <c r="L61" s="41" t="str">
        <f>IF(G61="","",IF(G61&gt;組別設定!$B$17,"ジュ",IF(G61&gt;組別設定!$B$16,"少年",IF(P61&gt;組別設定!$B$29,"成A",IF(P61&gt;300000,"成B",IF(P61&gt;組別設定!$B$23,"成A",IF(P61&gt;組別設定!$B$22,"成B","成C")))))))</f>
        <v/>
      </c>
      <c r="M61" s="41" t="str">
        <f>IF(G61="","",IF(G61&lt;組別設定!$A$8,組別設定!$E$7,IF(G61&lt;組別設定!$A$9,組別設定!$E$8,組別設定!$E$9)))</f>
        <v/>
      </c>
      <c r="N61" s="41"/>
      <c r="P61" s="8">
        <f t="shared" si="0"/>
        <v>0</v>
      </c>
    </row>
    <row r="62" spans="1:16" s="12" customFormat="1" ht="19" customHeight="1">
      <c r="A62" s="7">
        <v>49</v>
      </c>
      <c r="B62" s="13"/>
      <c r="C62" s="14"/>
      <c r="D62" s="14"/>
      <c r="E62" s="43"/>
      <c r="F62" s="43"/>
      <c r="G62" s="32"/>
      <c r="H62" s="7"/>
      <c r="I62" s="14"/>
      <c r="J62" s="15"/>
      <c r="K62" s="14"/>
      <c r="L62" s="41" t="str">
        <f>IF(G62="","",IF(G62&gt;組別設定!$B$17,"ジュ",IF(G62&gt;組別設定!$B$16,"少年",IF(P62&gt;組別設定!$B$29,"成A",IF(P62&gt;300000,"成B",IF(P62&gt;組別設定!$B$23,"成A",IF(P62&gt;組別設定!$B$22,"成B","成C")))))))</f>
        <v/>
      </c>
      <c r="M62" s="41" t="str">
        <f>IF(G62="","",IF(G62&lt;組別設定!$A$8,組別設定!$E$7,IF(G62&lt;組別設定!$A$9,組別設定!$E$8,組別設定!$E$9)))</f>
        <v/>
      </c>
      <c r="N62" s="41"/>
      <c r="P62" s="8">
        <f t="shared" si="0"/>
        <v>0</v>
      </c>
    </row>
    <row r="63" spans="1:16" s="12" customFormat="1" ht="19" customHeight="1">
      <c r="A63" s="7">
        <v>50</v>
      </c>
      <c r="B63" s="13"/>
      <c r="C63" s="14"/>
      <c r="D63" s="14"/>
      <c r="E63" s="43"/>
      <c r="F63" s="43"/>
      <c r="G63" s="32"/>
      <c r="H63" s="7"/>
      <c r="I63" s="14"/>
      <c r="J63" s="15"/>
      <c r="K63" s="14"/>
      <c r="L63" s="41" t="str">
        <f>IF(G63="","",IF(G63&gt;組別設定!$B$17,"ジュ",IF(G63&gt;組別設定!$B$16,"少年",IF(P63&gt;組別設定!$B$29,"成A",IF(P63&gt;300000,"成B",IF(P63&gt;組別設定!$B$23,"成A",IF(P63&gt;組別設定!$B$22,"成B","成C")))))))</f>
        <v/>
      </c>
      <c r="M63" s="41" t="str">
        <f>IF(G63="","",IF(G63&lt;組別設定!$A$8,組別設定!$E$7,IF(G63&lt;組別設定!$A$9,組別設定!$E$8,組別設定!$E$9)))</f>
        <v/>
      </c>
      <c r="N63" s="41"/>
      <c r="P63" s="8">
        <f t="shared" si="0"/>
        <v>0</v>
      </c>
    </row>
  </sheetData>
  <sheetProtection autoFilter="0"/>
  <autoFilter ref="A11:N63" xr:uid="{00000000-0009-0000-0000-000000000000}"/>
  <mergeCells count="16">
    <mergeCell ref="N9:N10"/>
    <mergeCell ref="A1:K1"/>
    <mergeCell ref="F9:G9"/>
    <mergeCell ref="D6:J6"/>
    <mergeCell ref="F8:G8"/>
    <mergeCell ref="E3:K3"/>
    <mergeCell ref="A9:C9"/>
    <mergeCell ref="A8:C8"/>
    <mergeCell ref="L8:M8"/>
    <mergeCell ref="L9:M10"/>
    <mergeCell ref="A3:C3"/>
    <mergeCell ref="A4:C4"/>
    <mergeCell ref="A5:C5"/>
    <mergeCell ref="A6:C6"/>
    <mergeCell ref="D4:E4"/>
    <mergeCell ref="D5:F5"/>
  </mergeCells>
  <phoneticPr fontId="4"/>
  <conditionalFormatting sqref="A14:A50 L14:N50 H15:H63 A51:C63 I51:N63">
    <cfRule type="expression" dxfId="26" priority="1270" stopIfTrue="1">
      <formula>$C14="退会"</formula>
    </cfRule>
  </conditionalFormatting>
  <conditionalFormatting sqref="A12:C13 E12:N13">
    <cfRule type="expression" dxfId="25" priority="1245" stopIfTrue="1">
      <formula>$C12="退会"</formula>
    </cfRule>
  </conditionalFormatting>
  <conditionalFormatting sqref="B24:B25">
    <cfRule type="expression" dxfId="24" priority="75" stopIfTrue="1">
      <formula>$C24="退会"</formula>
    </cfRule>
  </conditionalFormatting>
  <conditionalFormatting sqref="B14:C22">
    <cfRule type="expression" dxfId="23" priority="1" stopIfTrue="1">
      <formula>$C14="退会"</formula>
    </cfRule>
  </conditionalFormatting>
  <conditionalFormatting sqref="B26:C26 B27:B31">
    <cfRule type="expression" dxfId="22" priority="522" stopIfTrue="1">
      <formula>$C26="退会"</formula>
    </cfRule>
  </conditionalFormatting>
  <conditionalFormatting sqref="B40:C50">
    <cfRule type="expression" dxfId="21" priority="553" stopIfTrue="1">
      <formula>$C40="退会"</formula>
    </cfRule>
  </conditionalFormatting>
  <conditionalFormatting sqref="B23:G23">
    <cfRule type="expression" dxfId="20" priority="28" stopIfTrue="1">
      <formula>$C23="退会"</formula>
    </cfRule>
  </conditionalFormatting>
  <conditionalFormatting sqref="B32:G39">
    <cfRule type="expression" dxfId="19" priority="533" stopIfTrue="1">
      <formula>$C32="退会"</formula>
    </cfRule>
  </conditionalFormatting>
  <conditionalFormatting sqref="C24:G31">
    <cfRule type="expression" dxfId="18" priority="79" stopIfTrue="1">
      <formula>$C24="退会"</formula>
    </cfRule>
  </conditionalFormatting>
  <conditionalFormatting sqref="D14:D15">
    <cfRule type="expression" dxfId="17" priority="2" stopIfTrue="1">
      <formula>$C14="退会"</formula>
    </cfRule>
  </conditionalFormatting>
  <conditionalFormatting sqref="D16:G22">
    <cfRule type="expression" dxfId="16" priority="9" stopIfTrue="1">
      <formula>$C16="退会"</formula>
    </cfRule>
  </conditionalFormatting>
  <conditionalFormatting sqref="D40:G63">
    <cfRule type="expression" dxfId="15" priority="552" stopIfTrue="1">
      <formula>$C40="退会"</formula>
    </cfRule>
  </conditionalFormatting>
  <conditionalFormatting sqref="E15:G15 I15:J41">
    <cfRule type="expression" dxfId="14" priority="7" stopIfTrue="1">
      <formula>$C15="退会"</formula>
    </cfRule>
  </conditionalFormatting>
  <conditionalFormatting sqref="E14:J14">
    <cfRule type="expression" dxfId="13" priority="3" stopIfTrue="1">
      <formula>$C14="退会"</formula>
    </cfRule>
  </conditionalFormatting>
  <conditionalFormatting sqref="I26">
    <cfRule type="expression" dxfId="12" priority="521" stopIfTrue="1">
      <formula>$C26="退会"</formula>
    </cfRule>
  </conditionalFormatting>
  <conditionalFormatting sqref="I42:K50">
    <cfRule type="expression" dxfId="11" priority="555" stopIfTrue="1">
      <formula>$C42="退会"</formula>
    </cfRule>
  </conditionalFormatting>
  <conditionalFormatting sqref="K14:K41">
    <cfRule type="expression" dxfId="10" priority="13" stopIfTrue="1">
      <formula>$C14="退会"</formula>
    </cfRule>
  </conditionalFormatting>
  <dataValidations count="10">
    <dataValidation imeMode="on" allowBlank="1" showInputMessage="1" showErrorMessage="1" sqref="Q23:IV24 A15 A27 Q47:IV47 Q35:IV37 A17 A19 A21 A23 A25 A29 A31 Q53:IV54 Q43:IV44 Q15:IV17 Q27:IV27 O27 O15:O17 O43:O44 O53:O54 O35:O37 O47 O23:O24 O57 Q57:IV57" xr:uid="{00000000-0002-0000-0000-000000000000}"/>
    <dataValidation imeMode="fullAlpha" allowBlank="1" showInputMessage="1" showErrorMessage="1" sqref="Q34:IV34 O34 P39:P63 O38:IV38 O18 Q18:IV18 Q12:IV14 O12:O14 P12:P37" xr:uid="{00000000-0002-0000-0000-000001000000}"/>
    <dataValidation type="list" imeMode="hiragana" allowBlank="1" showInputMessage="1" showErrorMessage="1" sqref="I12:I13 I15:I63" xr:uid="{00000000-0002-0000-0000-000002000000}">
      <formula1>$Q$1:$Q$2</formula1>
    </dataValidation>
    <dataValidation imeMode="halfAlpha" allowBlank="1" showInputMessage="1" showErrorMessage="1" sqref="D6:J6 F8:G9 D8:D9 L6:N6 J12:M63 D5:F5 B12:B63 D12:D63 G12:G63 I14" xr:uid="{00000000-0002-0000-0000-000003000000}"/>
    <dataValidation imeMode="hiragana" allowBlank="1" showInputMessage="1" showErrorMessage="1" sqref="D4:E4 E12:E63" xr:uid="{00000000-0002-0000-0000-000004000000}"/>
    <dataValidation type="list" imeMode="hiragana" allowBlank="1" showInputMessage="1" showErrorMessage="1" sqref="C12:C13 C15:C63" xr:uid="{00000000-0002-0000-0000-000005000000}">
      <formula1>$P$1:$P$5</formula1>
    </dataValidation>
    <dataValidation imeMode="halfKatakana" allowBlank="1" showInputMessage="1" showErrorMessage="1" sqref="F12:F63" xr:uid="{00000000-0002-0000-0000-000006000000}"/>
    <dataValidation type="list" imeMode="hiragana" allowBlank="1" showInputMessage="1" showErrorMessage="1" sqref="H12:H13 H15:H63" xr:uid="{00000000-0002-0000-0000-000007000000}">
      <formula1>$R$1:$R$6</formula1>
    </dataValidation>
    <dataValidation type="list" imeMode="hiragana" allowBlank="1" showInputMessage="1" showErrorMessage="1" sqref="C14" xr:uid="{00000000-0002-0000-0000-000008000000}">
      <formula1>$O$1:$O$5</formula1>
    </dataValidation>
    <dataValidation type="list" imeMode="hiragana" allowBlank="1" showInputMessage="1" showErrorMessage="1" sqref="H14" xr:uid="{00000000-0002-0000-0000-000009000000}">
      <formula1>$P$1:$P$2</formula1>
    </dataValidation>
  </dataValidations>
  <pageMargins left="0.31496062992125984" right="0.31496062992125984" top="0.55118110236220474" bottom="0.55118110236220474" header="0.31496062992125984" footer="0.31496062992125984"/>
  <pageSetup paperSize="9" scale="90" orientation="landscape" r:id="rId1"/>
  <headerFooter>
    <oddFooter xml:space="preserve">&amp;R&amp;A&amp; &amp;P/&amp;N  </oddFooter>
  </headerFooter>
  <rowBreaks count="1" manualBreakCount="1">
    <brk id="33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63"/>
  <sheetViews>
    <sheetView view="pageBreakPreview" zoomScaleNormal="100" zoomScaleSheetLayoutView="100" workbookViewId="0">
      <pane ySplit="13" topLeftCell="A42" activePane="bottomLeft" state="frozen"/>
      <selection pane="bottomLeft" activeCell="A2" sqref="A2"/>
    </sheetView>
  </sheetViews>
  <sheetFormatPr defaultColWidth="8.58203125" defaultRowHeight="14"/>
  <cols>
    <col min="1" max="1" width="4.58203125" style="2" customWidth="1"/>
    <col min="2" max="2" width="10.08203125" style="1" customWidth="1"/>
    <col min="3" max="3" width="7.83203125" style="1" customWidth="1"/>
    <col min="4" max="4" width="12.83203125" style="1" bestFit="1" customWidth="1"/>
    <col min="5" max="5" width="16.33203125" style="1" customWidth="1"/>
    <col min="6" max="6" width="21.58203125" style="1" customWidth="1"/>
    <col min="7" max="7" width="13.5" style="1" customWidth="1"/>
    <col min="8" max="9" width="5" style="1" customWidth="1"/>
    <col min="10" max="11" width="10.58203125" style="1" customWidth="1"/>
    <col min="12" max="13" width="9.5" style="1" bestFit="1" customWidth="1"/>
    <col min="14" max="14" width="8.08203125" style="1" customWidth="1"/>
    <col min="15" max="15" width="8.58203125" style="1"/>
    <col min="16" max="16" width="11.58203125" style="1" bestFit="1" customWidth="1"/>
    <col min="17" max="16384" width="8.58203125" style="1"/>
  </cols>
  <sheetData>
    <row r="1" spans="1:18" ht="24" customHeight="1">
      <c r="A1" s="61" t="s">
        <v>245</v>
      </c>
      <c r="B1" s="61"/>
      <c r="C1" s="61"/>
      <c r="D1" s="61"/>
      <c r="E1" s="61"/>
      <c r="F1" s="61"/>
      <c r="G1" s="61"/>
      <c r="H1" s="61"/>
      <c r="I1" s="61"/>
      <c r="J1" s="61"/>
      <c r="K1" s="61"/>
      <c r="P1" s="1" t="s">
        <v>173</v>
      </c>
      <c r="Q1" s="1" t="s">
        <v>178</v>
      </c>
      <c r="R1" s="1">
        <v>1</v>
      </c>
    </row>
    <row r="2" spans="1:18" ht="18" customHeight="1">
      <c r="D2" s="1" t="s">
        <v>171</v>
      </c>
      <c r="E2" s="1" t="s">
        <v>172</v>
      </c>
      <c r="P2" s="1" t="s">
        <v>177</v>
      </c>
      <c r="Q2" s="1" t="s">
        <v>179</v>
      </c>
      <c r="R2" s="1">
        <v>2</v>
      </c>
    </row>
    <row r="3" spans="1:18" ht="18" customHeight="1">
      <c r="A3" s="72" t="s">
        <v>11</v>
      </c>
      <c r="B3" s="72"/>
      <c r="C3" s="73"/>
      <c r="D3" s="31"/>
      <c r="E3" s="69" t="str">
        <f>IF(D3="","",VLOOKUP($D$3,所属名一覧!$A$3:$C$100,2,1))</f>
        <v/>
      </c>
      <c r="F3" s="70"/>
      <c r="G3" s="70"/>
      <c r="H3" s="70"/>
      <c r="I3" s="70"/>
      <c r="J3" s="70"/>
      <c r="K3" s="71"/>
      <c r="P3" s="1" t="s">
        <v>174</v>
      </c>
      <c r="R3" s="1">
        <v>3</v>
      </c>
    </row>
    <row r="4" spans="1:18" ht="18" customHeight="1">
      <c r="A4" s="72" t="s">
        <v>3</v>
      </c>
      <c r="B4" s="72"/>
      <c r="C4" s="73"/>
      <c r="D4" s="75"/>
      <c r="E4" s="66"/>
      <c r="P4" s="1" t="s">
        <v>175</v>
      </c>
      <c r="R4" s="1">
        <v>4</v>
      </c>
    </row>
    <row r="5" spans="1:18" ht="18" customHeight="1">
      <c r="A5" s="72" t="s">
        <v>4</v>
      </c>
      <c r="B5" s="72"/>
      <c r="C5" s="73"/>
      <c r="D5" s="64"/>
      <c r="E5" s="65"/>
      <c r="F5" s="66"/>
      <c r="P5" s="1" t="s">
        <v>176</v>
      </c>
      <c r="R5" s="1">
        <v>5</v>
      </c>
    </row>
    <row r="6" spans="1:18" ht="18" customHeight="1">
      <c r="A6" s="72" t="s">
        <v>5</v>
      </c>
      <c r="B6" s="72"/>
      <c r="C6" s="73"/>
      <c r="D6" s="75"/>
      <c r="E6" s="65"/>
      <c r="F6" s="65"/>
      <c r="G6" s="65"/>
      <c r="H6" s="65"/>
      <c r="I6" s="65"/>
      <c r="J6" s="66"/>
      <c r="R6" s="1">
        <v>6</v>
      </c>
    </row>
    <row r="7" spans="1:18" ht="6" customHeight="1">
      <c r="A7" s="1"/>
      <c r="B7" s="3"/>
      <c r="C7" s="3"/>
      <c r="D7" s="4"/>
      <c r="E7" s="4"/>
      <c r="F7" s="4"/>
      <c r="G7" s="4"/>
      <c r="H7" s="4"/>
      <c r="I7" s="4"/>
      <c r="J7" s="4"/>
      <c r="L7" s="4"/>
      <c r="M7" s="4"/>
      <c r="N7" s="4"/>
    </row>
    <row r="8" spans="1:18" ht="18" customHeight="1">
      <c r="A8" s="72" t="s">
        <v>169</v>
      </c>
      <c r="B8" s="72"/>
      <c r="C8" s="73"/>
      <c r="D8" s="33"/>
      <c r="E8" s="5" t="s">
        <v>6</v>
      </c>
      <c r="F8" s="67" t="str">
        <f>IF(D8="","",D8*500)</f>
        <v/>
      </c>
      <c r="G8" s="68"/>
      <c r="H8" s="5"/>
      <c r="I8" s="5" t="s">
        <v>2</v>
      </c>
      <c r="J8" s="4"/>
      <c r="L8" s="74" t="s">
        <v>191</v>
      </c>
      <c r="M8" s="74"/>
      <c r="N8" s="35" t="s">
        <v>181</v>
      </c>
    </row>
    <row r="9" spans="1:18" ht="18" customHeight="1">
      <c r="A9" s="72" t="s">
        <v>170</v>
      </c>
      <c r="B9" s="72"/>
      <c r="C9" s="73"/>
      <c r="D9" s="34"/>
      <c r="E9" s="5" t="s">
        <v>7</v>
      </c>
      <c r="F9" s="62" t="str">
        <f>IF(D9="","",D9*1000)</f>
        <v/>
      </c>
      <c r="G9" s="63"/>
      <c r="H9" s="5"/>
      <c r="I9" s="5" t="s">
        <v>2</v>
      </c>
      <c r="J9" s="4"/>
      <c r="L9" s="59" t="s">
        <v>192</v>
      </c>
      <c r="M9" s="59"/>
      <c r="N9" s="59" t="s">
        <v>182</v>
      </c>
    </row>
    <row r="10" spans="1:18" ht="6.75" customHeight="1">
      <c r="A10" s="1"/>
      <c r="B10" s="3"/>
      <c r="C10" s="3"/>
      <c r="D10" s="4"/>
      <c r="E10" s="4"/>
      <c r="F10" s="4"/>
      <c r="G10" s="4"/>
      <c r="H10" s="4"/>
      <c r="I10" s="4"/>
      <c r="J10" s="4"/>
      <c r="L10" s="60"/>
      <c r="M10" s="60"/>
      <c r="N10" s="60"/>
    </row>
    <row r="11" spans="1:18" s="39" customFormat="1" ht="27" customHeight="1">
      <c r="A11" s="37" t="s">
        <v>0</v>
      </c>
      <c r="B11" s="36" t="s">
        <v>188</v>
      </c>
      <c r="C11" s="37" t="s">
        <v>10</v>
      </c>
      <c r="D11" s="42" t="s">
        <v>193</v>
      </c>
      <c r="E11" s="38" t="s">
        <v>183</v>
      </c>
      <c r="F11" s="38" t="s">
        <v>184</v>
      </c>
      <c r="G11" s="36" t="s">
        <v>185</v>
      </c>
      <c r="H11" s="37" t="s">
        <v>241</v>
      </c>
      <c r="I11" s="37" t="s">
        <v>1</v>
      </c>
      <c r="J11" s="36" t="s">
        <v>186</v>
      </c>
      <c r="K11" s="36" t="s">
        <v>187</v>
      </c>
      <c r="L11" s="36" t="s">
        <v>189</v>
      </c>
      <c r="M11" s="36" t="s">
        <v>206</v>
      </c>
      <c r="N11" s="37" t="s">
        <v>190</v>
      </c>
      <c r="P11" s="39" t="s">
        <v>205</v>
      </c>
    </row>
    <row r="12" spans="1:18" s="8" customFormat="1" ht="19" customHeight="1">
      <c r="A12" s="46" t="s">
        <v>208</v>
      </c>
      <c r="B12" s="47">
        <v>999831</v>
      </c>
      <c r="C12" s="40" t="s">
        <v>173</v>
      </c>
      <c r="D12" s="47"/>
      <c r="E12" s="48" t="s">
        <v>212</v>
      </c>
      <c r="F12" s="48" t="s">
        <v>213</v>
      </c>
      <c r="G12" s="49">
        <v>33820</v>
      </c>
      <c r="H12" s="40"/>
      <c r="I12" s="40" t="s">
        <v>178</v>
      </c>
      <c r="J12" s="50">
        <v>1309998</v>
      </c>
      <c r="K12" s="40">
        <v>312341</v>
      </c>
      <c r="L12" s="45" t="str">
        <f>IF(G12="","",IF(G12&gt;組別設定!$B$17,"ジュ",IF(G12&gt;組別設定!$B$16,"少年",IF(P12&gt;組別設定!$B$29,"成A",IF(P12&gt;300000,"成B",IF(P12&gt;組別設定!$B$23,"成A",IF(P12&gt;組別設定!$B$22,"成B","成C")))))))</f>
        <v>成B</v>
      </c>
      <c r="M12" s="40" t="str">
        <f>IF(G12="","",IF(G12&lt;組別設定!$A$8,組別設定!$E$7,IF(G12&lt;組別設定!$A$9,組別設定!$E$8,組別設定!$E$9)))</f>
        <v>成年</v>
      </c>
      <c r="N12" s="40"/>
      <c r="P12" s="8">
        <f>G12+IF(I12="男",200000,IF(I12="女",300000,0))</f>
        <v>233820</v>
      </c>
    </row>
    <row r="13" spans="1:18" s="8" customFormat="1" ht="19" customHeight="1">
      <c r="A13" s="46" t="s">
        <v>209</v>
      </c>
      <c r="B13" s="47"/>
      <c r="C13" s="40" t="s">
        <v>177</v>
      </c>
      <c r="D13" s="47">
        <v>123457</v>
      </c>
      <c r="E13" s="48" t="s">
        <v>214</v>
      </c>
      <c r="F13" s="48" t="s">
        <v>215</v>
      </c>
      <c r="G13" s="49">
        <v>36833</v>
      </c>
      <c r="H13" s="40"/>
      <c r="I13" s="40" t="s">
        <v>179</v>
      </c>
      <c r="J13" s="50">
        <v>1301119</v>
      </c>
      <c r="K13" s="40"/>
      <c r="L13" s="45" t="str">
        <f>IF(G13="","",IF(G13&gt;組別設定!$B$17,"ジュ",IF(G13&gt;組別設定!$B$16,"少年",IF(P13&gt;組別設定!$B$29,"成A",IF(P13&gt;300000,"成B",IF(P13&gt;組別設定!$B$23,"成A",IF(P13&gt;組別設定!$B$22,"成B","成C")))))))</f>
        <v>成B</v>
      </c>
      <c r="M13" s="40" t="str">
        <f>IF(G13="","",IF(G13&lt;組別設定!$A$8,組別設定!$E$7,IF(G13&lt;組別設定!$A$9,組別設定!$E$8,組別設定!$E$9)))</f>
        <v>成年</v>
      </c>
      <c r="N13" s="40"/>
      <c r="P13" s="8">
        <f>G13+IF(I13="男",200000,IF(I13="女",300000,0))</f>
        <v>336833</v>
      </c>
    </row>
    <row r="14" spans="1:18" s="8" customFormat="1" ht="19" customHeight="1">
      <c r="A14" s="7">
        <v>1</v>
      </c>
      <c r="B14" s="13"/>
      <c r="C14" s="14"/>
      <c r="D14" s="14"/>
      <c r="E14" s="43"/>
      <c r="F14" s="43"/>
      <c r="G14" s="32"/>
      <c r="H14" s="7"/>
      <c r="I14" s="14"/>
      <c r="J14" s="57"/>
      <c r="K14" s="14"/>
      <c r="L14" s="41" t="str">
        <f>IF(G14="","",IF(G14&gt;組別設定!$B$17,"ジュ",IF(G14&gt;組別設定!$B$16,"少年",IF(P14&gt;組別設定!$B$29,"成A",IF(P14&gt;300000,"成B",IF(P14&gt;組別設定!$B$23,"成A",IF(P14&gt;組別設定!$B$22,"成B","成C")))))))</f>
        <v/>
      </c>
      <c r="M14" s="41" t="str">
        <f>IF(G14="","",IF(G14&lt;組別設定!$A$8,組別設定!$E$7,IF(G14&lt;組別設定!$A$9,組別設定!$E$8,組別設定!$E$9)))</f>
        <v/>
      </c>
      <c r="N14" s="41"/>
      <c r="P14" s="8">
        <f t="shared" ref="P14:P63" si="0">G14+IF(I14="男",200000,IF(I14="女",300000,0))</f>
        <v>0</v>
      </c>
    </row>
    <row r="15" spans="1:18" s="8" customFormat="1" ht="19" customHeight="1">
      <c r="A15" s="7">
        <v>2</v>
      </c>
      <c r="B15" s="13"/>
      <c r="C15" s="14"/>
      <c r="D15" s="13"/>
      <c r="E15" s="43"/>
      <c r="F15" s="43"/>
      <c r="G15" s="32"/>
      <c r="H15" s="7"/>
      <c r="I15" s="14"/>
      <c r="J15" s="58"/>
      <c r="K15" s="14"/>
      <c r="L15" s="41" t="str">
        <f>IF(G15="","",IF(G15&gt;組別設定!$B$17,"ジュ",IF(G15&gt;組別設定!$B$16,"少年",IF(P15&gt;組別設定!$B$29,"成A",IF(P15&gt;300000,"成B",IF(P15&gt;組別設定!$B$23,"成A",IF(P15&gt;組別設定!$B$22,"成B","成C")))))))</f>
        <v/>
      </c>
      <c r="M15" s="41" t="str">
        <f>IF(G15="","",IF(G15&lt;組別設定!$A$8,組別設定!$E$7,IF(G15&lt;組別設定!$A$9,組別設定!$E$8,組別設定!$E$9)))</f>
        <v/>
      </c>
      <c r="N15" s="41"/>
      <c r="P15" s="8">
        <f t="shared" si="0"/>
        <v>0</v>
      </c>
    </row>
    <row r="16" spans="1:18" s="8" customFormat="1" ht="19" customHeight="1">
      <c r="A16" s="7">
        <v>3</v>
      </c>
      <c r="B16" s="13"/>
      <c r="C16" s="14"/>
      <c r="D16" s="14"/>
      <c r="E16" s="43"/>
      <c r="F16" s="43"/>
      <c r="G16" s="32"/>
      <c r="H16" s="7"/>
      <c r="I16" s="14"/>
      <c r="J16" s="58"/>
      <c r="K16" s="14"/>
      <c r="L16" s="41" t="str">
        <f>IF(G16="","",IF(G16&gt;組別設定!$B$17,"ジュ",IF(G16&gt;組別設定!$B$16,"少年",IF(P16&gt;組別設定!$B$29,"成A",IF(P16&gt;300000,"成B",IF(P16&gt;組別設定!$B$23,"成A",IF(P16&gt;組別設定!$B$22,"成B","成C")))))))</f>
        <v/>
      </c>
      <c r="M16" s="41" t="str">
        <f>IF(G16="","",IF(G16&lt;組別設定!$A$8,組別設定!$E$7,IF(G16&lt;組別設定!$A$9,組別設定!$E$8,組別設定!$E$9)))</f>
        <v/>
      </c>
      <c r="N16" s="41"/>
      <c r="P16" s="8">
        <f t="shared" si="0"/>
        <v>0</v>
      </c>
    </row>
    <row r="17" spans="1:16" s="8" customFormat="1" ht="19" customHeight="1">
      <c r="A17" s="7">
        <v>4</v>
      </c>
      <c r="B17" s="13"/>
      <c r="C17" s="14"/>
      <c r="D17" s="14"/>
      <c r="E17" s="43"/>
      <c r="F17" s="43"/>
      <c r="G17" s="32"/>
      <c r="H17" s="7"/>
      <c r="I17" s="14"/>
      <c r="J17" s="15"/>
      <c r="K17" s="14"/>
      <c r="L17" s="41" t="str">
        <f>IF(G17="","",IF(G17&gt;組別設定!$B$17,"ジュ",IF(G17&gt;組別設定!$B$16,"少年",IF(P17&gt;組別設定!$B$29,"成A",IF(P17&gt;300000,"成B",IF(P17&gt;組別設定!$B$23,"成A",IF(P17&gt;組別設定!$B$22,"成B","成C")))))))</f>
        <v/>
      </c>
      <c r="M17" s="41" t="str">
        <f>IF(G17="","",IF(G17&lt;組別設定!$A$8,組別設定!$E$7,IF(G17&lt;組別設定!$A$9,組別設定!$E$8,組別設定!$E$9)))</f>
        <v/>
      </c>
      <c r="N17" s="41"/>
      <c r="P17" s="8">
        <f t="shared" si="0"/>
        <v>0</v>
      </c>
    </row>
    <row r="18" spans="1:16" s="8" customFormat="1" ht="19" customHeight="1">
      <c r="A18" s="7">
        <v>5</v>
      </c>
      <c r="B18" s="13"/>
      <c r="C18" s="14"/>
      <c r="D18" s="14"/>
      <c r="E18" s="43"/>
      <c r="F18" s="43"/>
      <c r="G18" s="32"/>
      <c r="H18" s="7"/>
      <c r="I18" s="14"/>
      <c r="J18" s="15"/>
      <c r="K18" s="14"/>
      <c r="L18" s="41" t="str">
        <f>IF(G18="","",IF(G18&gt;組別設定!$B$17,"ジュ",IF(G18&gt;組別設定!$B$16,"少年",IF(P18&gt;組別設定!$B$29,"成A",IF(P18&gt;300000,"成B",IF(P18&gt;組別設定!$B$23,"成A",IF(P18&gt;組別設定!$B$22,"成B","成C")))))))</f>
        <v/>
      </c>
      <c r="M18" s="41" t="str">
        <f>IF(G18="","",IF(G18&lt;組別設定!$A$8,組別設定!$E$7,IF(G18&lt;組別設定!$A$9,組別設定!$E$8,組別設定!$E$9)))</f>
        <v/>
      </c>
      <c r="N18" s="41"/>
      <c r="P18" s="8">
        <f t="shared" si="0"/>
        <v>0</v>
      </c>
    </row>
    <row r="19" spans="1:16" s="9" customFormat="1" ht="19" customHeight="1">
      <c r="A19" s="7">
        <v>6</v>
      </c>
      <c r="B19" s="13"/>
      <c r="C19" s="14"/>
      <c r="D19" s="14"/>
      <c r="E19" s="43"/>
      <c r="F19" s="43"/>
      <c r="G19" s="32"/>
      <c r="H19" s="7"/>
      <c r="I19" s="14"/>
      <c r="J19" s="15"/>
      <c r="K19" s="14"/>
      <c r="L19" s="41" t="str">
        <f>IF(G19="","",IF(G19&gt;組別設定!$B$17,"ジュ",IF(G19&gt;組別設定!$B$16,"少年",IF(P19&gt;組別設定!$B$29,"成A",IF(P19&gt;300000,"成B",IF(P19&gt;組別設定!$B$23,"成A",IF(P19&gt;組別設定!$B$22,"成B","成C")))))))</f>
        <v/>
      </c>
      <c r="M19" s="41" t="str">
        <f>IF(G19="","",IF(G19&lt;組別設定!$A$8,組別設定!$E$7,IF(G19&lt;組別設定!$A$9,組別設定!$E$8,組別設定!$E$9)))</f>
        <v/>
      </c>
      <c r="N19" s="41"/>
      <c r="P19" s="8">
        <f t="shared" si="0"/>
        <v>0</v>
      </c>
    </row>
    <row r="20" spans="1:16" s="10" customFormat="1" ht="19" customHeight="1">
      <c r="A20" s="7">
        <v>7</v>
      </c>
      <c r="B20" s="13"/>
      <c r="C20" s="14"/>
      <c r="D20" s="14"/>
      <c r="E20" s="43"/>
      <c r="F20" s="43"/>
      <c r="G20" s="32"/>
      <c r="H20" s="7"/>
      <c r="I20" s="14"/>
      <c r="J20" s="15"/>
      <c r="K20" s="14"/>
      <c r="L20" s="41" t="str">
        <f>IF(G20="","",IF(G20&gt;組別設定!$B$17,"ジュ",IF(G20&gt;組別設定!$B$16,"少年",IF(P20&gt;組別設定!$B$29,"成A",IF(P20&gt;300000,"成B",IF(P20&gt;組別設定!$B$23,"成A",IF(P20&gt;組別設定!$B$22,"成B","成C")))))))</f>
        <v/>
      </c>
      <c r="M20" s="41" t="str">
        <f>IF(G20="","",IF(G20&lt;組別設定!$A$8,組別設定!$E$7,IF(G20&lt;組別設定!$A$9,組別設定!$E$8,組別設定!$E$9)))</f>
        <v/>
      </c>
      <c r="N20" s="41"/>
      <c r="P20" s="8">
        <f t="shared" si="0"/>
        <v>0</v>
      </c>
    </row>
    <row r="21" spans="1:16" s="6" customFormat="1" ht="19" customHeight="1">
      <c r="A21" s="7">
        <v>8</v>
      </c>
      <c r="B21" s="13"/>
      <c r="C21" s="14"/>
      <c r="D21" s="14"/>
      <c r="E21" s="43"/>
      <c r="F21" s="43"/>
      <c r="G21" s="32"/>
      <c r="H21" s="7"/>
      <c r="I21" s="14"/>
      <c r="J21" s="15"/>
      <c r="K21" s="14"/>
      <c r="L21" s="41" t="str">
        <f>IF(G21="","",IF(G21&gt;組別設定!$B$17,"ジュ",IF(G21&gt;組別設定!$B$16,"少年",IF(P21&gt;組別設定!$B$29,"成A",IF(P21&gt;300000,"成B",IF(P21&gt;組別設定!$B$23,"成A",IF(P21&gt;組別設定!$B$22,"成B","成C")))))))</f>
        <v/>
      </c>
      <c r="M21" s="41" t="str">
        <f>IF(G21="","",IF(G21&lt;組別設定!$A$8,組別設定!$E$7,IF(G21&lt;組別設定!$A$9,組別設定!$E$8,組別設定!$E$9)))</f>
        <v/>
      </c>
      <c r="N21" s="41"/>
      <c r="P21" s="8">
        <f t="shared" si="0"/>
        <v>0</v>
      </c>
    </row>
    <row r="22" spans="1:16" s="6" customFormat="1" ht="19" customHeight="1">
      <c r="A22" s="7">
        <v>9</v>
      </c>
      <c r="B22" s="13"/>
      <c r="C22" s="14"/>
      <c r="D22" s="14"/>
      <c r="E22" s="43"/>
      <c r="F22" s="43"/>
      <c r="G22" s="32"/>
      <c r="H22" s="7"/>
      <c r="I22" s="14"/>
      <c r="J22" s="15"/>
      <c r="K22" s="14"/>
      <c r="L22" s="41" t="str">
        <f>IF(G22="","",IF(G22&gt;組別設定!$B$17,"ジュ",IF(G22&gt;組別設定!$B$16,"少年",IF(P22&gt;組別設定!$B$29,"成A",IF(P22&gt;300000,"成B",IF(P22&gt;組別設定!$B$23,"成A",IF(P22&gt;組別設定!$B$22,"成B","成C")))))))</f>
        <v/>
      </c>
      <c r="M22" s="41" t="str">
        <f>IF(G22="","",IF(G22&lt;組別設定!$A$8,組別設定!$E$7,IF(G22&lt;組別設定!$A$9,組別設定!$E$8,組別設定!$E$9)))</f>
        <v/>
      </c>
      <c r="N22" s="41"/>
      <c r="P22" s="8">
        <f t="shared" si="0"/>
        <v>0</v>
      </c>
    </row>
    <row r="23" spans="1:16" s="6" customFormat="1" ht="19" customHeight="1">
      <c r="A23" s="7">
        <v>10</v>
      </c>
      <c r="B23" s="13"/>
      <c r="C23" s="14"/>
      <c r="D23" s="14"/>
      <c r="E23" s="43"/>
      <c r="F23" s="43"/>
      <c r="G23" s="32"/>
      <c r="H23" s="7"/>
      <c r="I23" s="14"/>
      <c r="J23" s="15"/>
      <c r="K23" s="14"/>
      <c r="L23" s="41" t="str">
        <f>IF(G23="","",IF(G23&gt;組別設定!$B$17,"ジュ",IF(G23&gt;組別設定!$B$16,"少年",IF(P23&gt;組別設定!$B$29,"成A",IF(P23&gt;300000,"成B",IF(P23&gt;組別設定!$B$23,"成A",IF(P23&gt;組別設定!$B$22,"成B","成C")))))))</f>
        <v/>
      </c>
      <c r="M23" s="41" t="str">
        <f>IF(G23="","",IF(G23&lt;組別設定!$A$8,組別設定!$E$7,IF(G23&lt;組別設定!$A$9,組別設定!$E$8,組別設定!$E$9)))</f>
        <v/>
      </c>
      <c r="N23" s="41"/>
      <c r="P23" s="8">
        <f t="shared" si="0"/>
        <v>0</v>
      </c>
    </row>
    <row r="24" spans="1:16" s="6" customFormat="1" ht="19" customHeight="1">
      <c r="A24" s="7">
        <v>11</v>
      </c>
      <c r="B24" s="13"/>
      <c r="C24" s="14"/>
      <c r="D24" s="14"/>
      <c r="E24" s="43"/>
      <c r="F24" s="43"/>
      <c r="G24" s="32"/>
      <c r="H24" s="7"/>
      <c r="I24" s="14"/>
      <c r="J24" s="15"/>
      <c r="K24" s="14"/>
      <c r="L24" s="41" t="str">
        <f>IF(G24="","",IF(G24&gt;組別設定!$B$17,"ジュ",IF(G24&gt;組別設定!$B$16,"少年",IF(P24&gt;組別設定!$B$29,"成A",IF(P24&gt;300000,"成B",IF(P24&gt;組別設定!$B$23,"成A",IF(P24&gt;組別設定!$B$22,"成B","成C")))))))</f>
        <v/>
      </c>
      <c r="M24" s="41" t="str">
        <f>IF(G24="","",IF(G24&lt;組別設定!$A$8,組別設定!$E$7,IF(G24&lt;組別設定!$A$9,組別設定!$E$8,組別設定!$E$9)))</f>
        <v/>
      </c>
      <c r="N24" s="41"/>
      <c r="P24" s="8">
        <f t="shared" si="0"/>
        <v>0</v>
      </c>
    </row>
    <row r="25" spans="1:16" s="11" customFormat="1" ht="19" customHeight="1">
      <c r="A25" s="7">
        <v>12</v>
      </c>
      <c r="B25" s="13"/>
      <c r="C25" s="14"/>
      <c r="D25" s="14"/>
      <c r="E25" s="43"/>
      <c r="F25" s="43"/>
      <c r="G25" s="32"/>
      <c r="H25" s="7"/>
      <c r="I25" s="14"/>
      <c r="J25" s="15"/>
      <c r="K25" s="14"/>
      <c r="L25" s="41" t="str">
        <f>IF(G25="","",IF(G25&gt;組別設定!$B$17,"ジュ",IF(G25&gt;組別設定!$B$16,"少年",IF(P25&gt;組別設定!$B$29,"成A",IF(P25&gt;300000,"成B",IF(P25&gt;組別設定!$B$23,"成A",IF(P25&gt;組別設定!$B$22,"成B","成C")))))))</f>
        <v/>
      </c>
      <c r="M25" s="41" t="str">
        <f>IF(G25="","",IF(G25&lt;組別設定!$A$8,組別設定!$E$7,IF(G25&lt;組別設定!$A$9,組別設定!$E$8,組別設定!$E$9)))</f>
        <v/>
      </c>
      <c r="N25" s="41"/>
      <c r="P25" s="8">
        <f t="shared" si="0"/>
        <v>0</v>
      </c>
    </row>
    <row r="26" spans="1:16" s="11" customFormat="1" ht="19" customHeight="1">
      <c r="A26" s="7">
        <v>13</v>
      </c>
      <c r="B26" s="13"/>
      <c r="C26" s="14"/>
      <c r="D26" s="14"/>
      <c r="E26" s="43"/>
      <c r="F26" s="43"/>
      <c r="G26" s="32"/>
      <c r="H26" s="7"/>
      <c r="I26" s="14"/>
      <c r="J26" s="15"/>
      <c r="K26" s="14"/>
      <c r="L26" s="41" t="str">
        <f>IF(G26="","",IF(G26&gt;組別設定!$B$17,"ジュ",IF(G26&gt;組別設定!$B$16,"少年",IF(P26&gt;組別設定!$B$29,"成A",IF(P26&gt;300000,"成B",IF(P26&gt;組別設定!$B$23,"成A",IF(P26&gt;組別設定!$B$22,"成B","成C")))))))</f>
        <v/>
      </c>
      <c r="M26" s="41" t="str">
        <f>IF(G26="","",IF(G26&lt;組別設定!$A$8,組別設定!$E$7,IF(G26&lt;組別設定!$A$9,組別設定!$E$8,組別設定!$E$9)))</f>
        <v/>
      </c>
      <c r="N26" s="41"/>
      <c r="P26" s="8">
        <f t="shared" si="0"/>
        <v>0</v>
      </c>
    </row>
    <row r="27" spans="1:16" s="6" customFormat="1" ht="19" customHeight="1">
      <c r="A27" s="7">
        <v>14</v>
      </c>
      <c r="B27" s="13"/>
      <c r="C27" s="14"/>
      <c r="D27" s="14"/>
      <c r="E27" s="43"/>
      <c r="F27" s="43"/>
      <c r="G27" s="32"/>
      <c r="H27" s="7"/>
      <c r="I27" s="14"/>
      <c r="J27" s="15"/>
      <c r="K27" s="14"/>
      <c r="L27" s="41" t="str">
        <f>IF(G27="","",IF(G27&gt;組別設定!$B$17,"ジュ",IF(G27&gt;組別設定!$B$16,"少年",IF(P27&gt;組別設定!$B$29,"成A",IF(P27&gt;300000,"成B",IF(P27&gt;組別設定!$B$23,"成A",IF(P27&gt;組別設定!$B$22,"成B","成C")))))))</f>
        <v/>
      </c>
      <c r="M27" s="41" t="str">
        <f>IF(G27="","",IF(G27&lt;組別設定!$A$8,組別設定!$E$7,IF(G27&lt;組別設定!$A$9,組別設定!$E$8,組別設定!$E$9)))</f>
        <v/>
      </c>
      <c r="N27" s="41"/>
      <c r="P27" s="8">
        <f t="shared" si="0"/>
        <v>0</v>
      </c>
    </row>
    <row r="28" spans="1:16" s="12" customFormat="1" ht="19" customHeight="1">
      <c r="A28" s="7">
        <v>15</v>
      </c>
      <c r="B28" s="13"/>
      <c r="C28" s="14"/>
      <c r="D28" s="14"/>
      <c r="E28" s="43"/>
      <c r="F28" s="43"/>
      <c r="G28" s="32"/>
      <c r="H28" s="7"/>
      <c r="I28" s="14"/>
      <c r="J28" s="15"/>
      <c r="K28" s="14"/>
      <c r="L28" s="41" t="str">
        <f>IF(G28="","",IF(G28&gt;組別設定!$B$17,"ジュ",IF(G28&gt;組別設定!$B$16,"少年",IF(P28&gt;組別設定!$B$29,"成A",IF(P28&gt;300000,"成B",IF(P28&gt;組別設定!$B$23,"成A",IF(P28&gt;組別設定!$B$22,"成B","成C")))))))</f>
        <v/>
      </c>
      <c r="M28" s="41" t="str">
        <f>IF(G28="","",IF(G28&lt;組別設定!$A$8,組別設定!$E$7,IF(G28&lt;組別設定!$A$9,組別設定!$E$8,組別設定!$E$9)))</f>
        <v/>
      </c>
      <c r="N28" s="41"/>
      <c r="P28" s="8">
        <f t="shared" si="0"/>
        <v>0</v>
      </c>
    </row>
    <row r="29" spans="1:16" s="12" customFormat="1" ht="19" customHeight="1">
      <c r="A29" s="7">
        <v>16</v>
      </c>
      <c r="B29" s="13"/>
      <c r="C29" s="14"/>
      <c r="D29" s="14"/>
      <c r="E29" s="43"/>
      <c r="F29" s="43"/>
      <c r="G29" s="32"/>
      <c r="H29" s="7"/>
      <c r="I29" s="14"/>
      <c r="J29" s="15"/>
      <c r="K29" s="14"/>
      <c r="L29" s="41" t="str">
        <f>IF(G29="","",IF(G29&gt;組別設定!$B$17,"ジュ",IF(G29&gt;組別設定!$B$16,"少年",IF(P29&gt;組別設定!$B$29,"成A",IF(P29&gt;300000,"成B",IF(P29&gt;組別設定!$B$23,"成A",IF(P29&gt;組別設定!$B$22,"成B","成C")))))))</f>
        <v/>
      </c>
      <c r="M29" s="41" t="str">
        <f>IF(G29="","",IF(G29&lt;組別設定!$A$8,組別設定!$E$7,IF(G29&lt;組別設定!$A$9,組別設定!$E$8,組別設定!$E$9)))</f>
        <v/>
      </c>
      <c r="N29" s="41"/>
      <c r="P29" s="8">
        <f t="shared" si="0"/>
        <v>0</v>
      </c>
    </row>
    <row r="30" spans="1:16" s="12" customFormat="1" ht="19" customHeight="1">
      <c r="A30" s="7">
        <v>17</v>
      </c>
      <c r="B30" s="13"/>
      <c r="C30" s="14"/>
      <c r="D30" s="14"/>
      <c r="E30" s="43"/>
      <c r="F30" s="43"/>
      <c r="G30" s="32"/>
      <c r="H30" s="7"/>
      <c r="I30" s="14"/>
      <c r="J30" s="15"/>
      <c r="K30" s="14"/>
      <c r="L30" s="41" t="str">
        <f>IF(G30="","",IF(G30&gt;組別設定!$B$17,"ジュ",IF(G30&gt;組別設定!$B$16,"少年",IF(P30&gt;組別設定!$B$29,"成A",IF(P30&gt;300000,"成B",IF(P30&gt;組別設定!$B$23,"成A",IF(P30&gt;組別設定!$B$22,"成B","成C")))))))</f>
        <v/>
      </c>
      <c r="M30" s="41" t="str">
        <f>IF(G30="","",IF(G30&lt;組別設定!$A$8,組別設定!$E$7,IF(G30&lt;組別設定!$A$9,組別設定!$E$8,組別設定!$E$9)))</f>
        <v/>
      </c>
      <c r="N30" s="41"/>
      <c r="P30" s="8">
        <f t="shared" si="0"/>
        <v>0</v>
      </c>
    </row>
    <row r="31" spans="1:16" s="12" customFormat="1" ht="19" customHeight="1">
      <c r="A31" s="7">
        <v>18</v>
      </c>
      <c r="B31" s="13"/>
      <c r="C31" s="14"/>
      <c r="D31" s="14"/>
      <c r="E31" s="43"/>
      <c r="F31" s="43"/>
      <c r="G31" s="32"/>
      <c r="H31" s="7"/>
      <c r="I31" s="14"/>
      <c r="J31" s="15"/>
      <c r="K31" s="14"/>
      <c r="L31" s="41" t="str">
        <f>IF(G31="","",IF(G31&gt;組別設定!$B$17,"ジュ",IF(G31&gt;組別設定!$B$16,"少年",IF(P31&gt;組別設定!$B$29,"成A",IF(P31&gt;300000,"成B",IF(P31&gt;組別設定!$B$23,"成A",IF(P31&gt;組別設定!$B$22,"成B","成C")))))))</f>
        <v/>
      </c>
      <c r="M31" s="41" t="str">
        <f>IF(G31="","",IF(G31&lt;組別設定!$A$8,組別設定!$E$7,IF(G31&lt;組別設定!$A$9,組別設定!$E$8,組別設定!$E$9)))</f>
        <v/>
      </c>
      <c r="N31" s="41"/>
      <c r="P31" s="8">
        <f t="shared" si="0"/>
        <v>0</v>
      </c>
    </row>
    <row r="32" spans="1:16" s="12" customFormat="1" ht="19" customHeight="1">
      <c r="A32" s="7">
        <v>19</v>
      </c>
      <c r="B32" s="13"/>
      <c r="C32" s="14"/>
      <c r="D32" s="14"/>
      <c r="E32" s="43"/>
      <c r="F32" s="43"/>
      <c r="G32" s="32"/>
      <c r="H32" s="7"/>
      <c r="I32" s="14"/>
      <c r="J32" s="15"/>
      <c r="K32" s="14"/>
      <c r="L32" s="41" t="str">
        <f>IF(G32="","",IF(G32&gt;組別設定!$B$17,"ジュ",IF(G32&gt;組別設定!$B$16,"少年",IF(P32&gt;組別設定!$B$29,"成A",IF(P32&gt;300000,"成B",IF(P32&gt;組別設定!$B$23,"成A",IF(P32&gt;組別設定!$B$22,"成B","成C")))))))</f>
        <v/>
      </c>
      <c r="M32" s="41" t="str">
        <f>IF(G32="","",IF(G32&lt;組別設定!$A$8,組別設定!$E$7,IF(G32&lt;組別設定!$A$9,組別設定!$E$8,組別設定!$E$9)))</f>
        <v/>
      </c>
      <c r="N32" s="41"/>
      <c r="P32" s="8">
        <f t="shared" si="0"/>
        <v>0</v>
      </c>
    </row>
    <row r="33" spans="1:16" s="12" customFormat="1" ht="19" customHeight="1">
      <c r="A33" s="7">
        <v>20</v>
      </c>
      <c r="B33" s="13"/>
      <c r="C33" s="14"/>
      <c r="D33" s="14"/>
      <c r="E33" s="43"/>
      <c r="F33" s="43"/>
      <c r="G33" s="32"/>
      <c r="H33" s="7"/>
      <c r="I33" s="14"/>
      <c r="J33" s="15"/>
      <c r="K33" s="14"/>
      <c r="L33" s="41" t="str">
        <f>IF(G33="","",IF(G33&gt;組別設定!$B$17,"ジュ",IF(G33&gt;組別設定!$B$16,"少年",IF(P33&gt;組別設定!$B$29,"成A",IF(P33&gt;300000,"成B",IF(P33&gt;組別設定!$B$23,"成A",IF(P33&gt;組別設定!$B$22,"成B","成C")))))))</f>
        <v/>
      </c>
      <c r="M33" s="41" t="str">
        <f>IF(G33="","",IF(G33&lt;組別設定!$A$8,組別設定!$E$7,IF(G33&lt;組別設定!$A$9,組別設定!$E$8,組別設定!$E$9)))</f>
        <v/>
      </c>
      <c r="N33" s="41"/>
      <c r="P33" s="8">
        <f t="shared" si="0"/>
        <v>0</v>
      </c>
    </row>
    <row r="34" spans="1:16" s="8" customFormat="1" ht="19" customHeight="1">
      <c r="A34" s="7">
        <v>21</v>
      </c>
      <c r="B34" s="13"/>
      <c r="C34" s="14"/>
      <c r="D34" s="14"/>
      <c r="E34" s="43"/>
      <c r="F34" s="43"/>
      <c r="G34" s="32"/>
      <c r="H34" s="7"/>
      <c r="I34" s="14"/>
      <c r="J34" s="15"/>
      <c r="K34" s="14"/>
      <c r="L34" s="41" t="str">
        <f>IF(G34="","",IF(G34&gt;組別設定!$B$17,"ジュ",IF(G34&gt;組別設定!$B$16,"少年",IF(P34&gt;組別設定!$B$29,"成A",IF(P34&gt;300000,"成B",IF(P34&gt;組別設定!$B$23,"成A",IF(P34&gt;組別設定!$B$22,"成B","成C")))))))</f>
        <v/>
      </c>
      <c r="M34" s="41" t="str">
        <f>IF(G34="","",IF(G34&lt;組別設定!$A$8,組別設定!$E$7,IF(G34&lt;組別設定!$A$9,組別設定!$E$8,組別設定!$E$9)))</f>
        <v/>
      </c>
      <c r="N34" s="41"/>
      <c r="P34" s="8">
        <f t="shared" si="0"/>
        <v>0</v>
      </c>
    </row>
    <row r="35" spans="1:16" s="8" customFormat="1" ht="19" customHeight="1">
      <c r="A35" s="7">
        <v>22</v>
      </c>
      <c r="B35" s="13"/>
      <c r="C35" s="14"/>
      <c r="D35" s="14"/>
      <c r="E35" s="43"/>
      <c r="F35" s="43"/>
      <c r="G35" s="32"/>
      <c r="H35" s="7"/>
      <c r="I35" s="14"/>
      <c r="J35" s="15"/>
      <c r="K35" s="14"/>
      <c r="L35" s="41" t="str">
        <f>IF(G35="","",IF(G35&gt;組別設定!$B$17,"ジュ",IF(G35&gt;組別設定!$B$16,"少年",IF(P35&gt;組別設定!$B$29,"成A",IF(P35&gt;300000,"成B",IF(P35&gt;組別設定!$B$23,"成A",IF(P35&gt;組別設定!$B$22,"成B","成C")))))))</f>
        <v/>
      </c>
      <c r="M35" s="41" t="str">
        <f>IF(G35="","",IF(G35&lt;組別設定!$A$8,組別設定!$E$7,IF(G35&lt;組別設定!$A$9,組別設定!$E$8,組別設定!$E$9)))</f>
        <v/>
      </c>
      <c r="N35" s="41"/>
      <c r="P35" s="8">
        <f t="shared" si="0"/>
        <v>0</v>
      </c>
    </row>
    <row r="36" spans="1:16" s="8" customFormat="1" ht="19" customHeight="1">
      <c r="A36" s="7">
        <v>23</v>
      </c>
      <c r="B36" s="13"/>
      <c r="C36" s="14"/>
      <c r="D36" s="14"/>
      <c r="E36" s="43"/>
      <c r="F36" s="43"/>
      <c r="G36" s="32"/>
      <c r="H36" s="7"/>
      <c r="I36" s="14"/>
      <c r="J36" s="15"/>
      <c r="K36" s="14"/>
      <c r="L36" s="41" t="str">
        <f>IF(G36="","",IF(G36&gt;組別設定!$B$17,"ジュ",IF(G36&gt;組別設定!$B$16,"少年",IF(P36&gt;組別設定!$B$29,"成A",IF(P36&gt;300000,"成B",IF(P36&gt;組別設定!$B$23,"成A",IF(P36&gt;組別設定!$B$22,"成B","成C")))))))</f>
        <v/>
      </c>
      <c r="M36" s="41" t="str">
        <f>IF(G36="","",IF(G36&lt;組別設定!$A$8,組別設定!$E$7,IF(G36&lt;組別設定!$A$9,組別設定!$E$8,組別設定!$E$9)))</f>
        <v/>
      </c>
      <c r="N36" s="41"/>
      <c r="P36" s="8">
        <f t="shared" si="0"/>
        <v>0</v>
      </c>
    </row>
    <row r="37" spans="1:16" s="8" customFormat="1" ht="19" customHeight="1">
      <c r="A37" s="7">
        <v>24</v>
      </c>
      <c r="B37" s="13"/>
      <c r="C37" s="14"/>
      <c r="D37" s="14"/>
      <c r="E37" s="43"/>
      <c r="F37" s="43"/>
      <c r="G37" s="32"/>
      <c r="H37" s="7"/>
      <c r="I37" s="14"/>
      <c r="J37" s="15"/>
      <c r="K37" s="14"/>
      <c r="L37" s="41" t="str">
        <f>IF(G37="","",IF(G37&gt;組別設定!$B$17,"ジュ",IF(G37&gt;組別設定!$B$16,"少年",IF(P37&gt;組別設定!$B$29,"成A",IF(P37&gt;300000,"成B",IF(P37&gt;組別設定!$B$23,"成A",IF(P37&gt;組別設定!$B$22,"成B","成C")))))))</f>
        <v/>
      </c>
      <c r="M37" s="41" t="str">
        <f>IF(G37="","",IF(G37&lt;組別設定!$A$8,組別設定!$E$7,IF(G37&lt;組別設定!$A$9,組別設定!$E$8,組別設定!$E$9)))</f>
        <v/>
      </c>
      <c r="N37" s="41"/>
      <c r="P37" s="8">
        <f t="shared" si="0"/>
        <v>0</v>
      </c>
    </row>
    <row r="38" spans="1:16" s="8" customFormat="1" ht="19" customHeight="1">
      <c r="A38" s="7">
        <v>25</v>
      </c>
      <c r="B38" s="13"/>
      <c r="C38" s="14"/>
      <c r="D38" s="14"/>
      <c r="E38" s="43"/>
      <c r="F38" s="43"/>
      <c r="G38" s="32"/>
      <c r="H38" s="7"/>
      <c r="I38" s="14"/>
      <c r="J38" s="15"/>
      <c r="K38" s="14"/>
      <c r="L38" s="41" t="str">
        <f>IF(G38="","",IF(G38&gt;組別設定!$B$17,"ジュ",IF(G38&gt;組別設定!$B$16,"少年",IF(P38&gt;組別設定!$B$29,"成A",IF(P38&gt;300000,"成B",IF(P38&gt;組別設定!$B$23,"成A",IF(P38&gt;組別設定!$B$22,"成B","成C")))))))</f>
        <v/>
      </c>
      <c r="M38" s="41" t="str">
        <f>IF(G38="","",IF(G38&lt;組別設定!$A$8,組別設定!$E$7,IF(G38&lt;組別設定!$A$9,組別設定!$E$8,組別設定!$E$9)))</f>
        <v/>
      </c>
      <c r="N38" s="41"/>
      <c r="P38" s="8">
        <f t="shared" si="0"/>
        <v>0</v>
      </c>
    </row>
    <row r="39" spans="1:16" s="9" customFormat="1" ht="19" customHeight="1">
      <c r="A39" s="7">
        <v>26</v>
      </c>
      <c r="B39" s="13"/>
      <c r="C39" s="14"/>
      <c r="D39" s="14"/>
      <c r="E39" s="43"/>
      <c r="F39" s="43"/>
      <c r="G39" s="32"/>
      <c r="H39" s="7"/>
      <c r="I39" s="14"/>
      <c r="J39" s="15"/>
      <c r="K39" s="14"/>
      <c r="L39" s="41" t="str">
        <f>IF(G39="","",IF(G39&gt;組別設定!$B$17,"ジュ",IF(G39&gt;組別設定!$B$16,"少年",IF(P39&gt;組別設定!$B$29,"成A",IF(P39&gt;300000,"成B",IF(P39&gt;組別設定!$B$23,"成A",IF(P39&gt;組別設定!$B$22,"成B","成C")))))))</f>
        <v/>
      </c>
      <c r="M39" s="41" t="str">
        <f>IF(G39="","",IF(G39&lt;組別設定!$A$8,組別設定!$E$7,IF(G39&lt;組別設定!$A$9,組別設定!$E$8,組別設定!$E$9)))</f>
        <v/>
      </c>
      <c r="N39" s="41"/>
      <c r="P39" s="8">
        <f t="shared" si="0"/>
        <v>0</v>
      </c>
    </row>
    <row r="40" spans="1:16" s="10" customFormat="1" ht="19" customHeight="1">
      <c r="A40" s="7">
        <v>27</v>
      </c>
      <c r="B40" s="13"/>
      <c r="C40" s="14"/>
      <c r="D40" s="14"/>
      <c r="E40" s="43"/>
      <c r="F40" s="43"/>
      <c r="G40" s="32"/>
      <c r="H40" s="7"/>
      <c r="I40" s="14"/>
      <c r="J40" s="15"/>
      <c r="K40" s="14"/>
      <c r="L40" s="41" t="str">
        <f>IF(G40="","",IF(G40&gt;組別設定!$B$17,"ジュ",IF(G40&gt;組別設定!$B$16,"少年",IF(P40&gt;組別設定!$B$29,"成A",IF(P40&gt;300000,"成B",IF(P40&gt;組別設定!$B$23,"成A",IF(P40&gt;組別設定!$B$22,"成B","成C")))))))</f>
        <v/>
      </c>
      <c r="M40" s="41" t="str">
        <f>IF(G40="","",IF(G40&lt;組別設定!$A$8,組別設定!$E$7,IF(G40&lt;組別設定!$A$9,組別設定!$E$8,組別設定!$E$9)))</f>
        <v/>
      </c>
      <c r="N40" s="41"/>
      <c r="P40" s="8">
        <f t="shared" si="0"/>
        <v>0</v>
      </c>
    </row>
    <row r="41" spans="1:16" s="6" customFormat="1" ht="19" customHeight="1">
      <c r="A41" s="7">
        <v>28</v>
      </c>
      <c r="B41" s="13"/>
      <c r="C41" s="14"/>
      <c r="D41" s="14"/>
      <c r="E41" s="43"/>
      <c r="F41" s="43"/>
      <c r="G41" s="32"/>
      <c r="H41" s="7"/>
      <c r="I41" s="14"/>
      <c r="J41" s="15"/>
      <c r="K41" s="14"/>
      <c r="L41" s="41" t="str">
        <f>IF(G41="","",IF(G41&gt;組別設定!$B$17,"ジュ",IF(G41&gt;組別設定!$B$16,"少年",IF(P41&gt;組別設定!$B$29,"成A",IF(P41&gt;300000,"成B",IF(P41&gt;組別設定!$B$23,"成A",IF(P41&gt;組別設定!$B$22,"成B","成C")))))))</f>
        <v/>
      </c>
      <c r="M41" s="41" t="str">
        <f>IF(G41="","",IF(G41&lt;組別設定!$A$8,組別設定!$E$7,IF(G41&lt;組別設定!$A$9,組別設定!$E$8,組別設定!$E$9)))</f>
        <v/>
      </c>
      <c r="N41" s="41"/>
      <c r="P41" s="8">
        <f t="shared" si="0"/>
        <v>0</v>
      </c>
    </row>
    <row r="42" spans="1:16" s="6" customFormat="1" ht="19" customHeight="1">
      <c r="A42" s="7">
        <v>29</v>
      </c>
      <c r="B42" s="13"/>
      <c r="C42" s="14"/>
      <c r="D42" s="14"/>
      <c r="E42" s="43"/>
      <c r="F42" s="43"/>
      <c r="G42" s="32"/>
      <c r="H42" s="7"/>
      <c r="I42" s="14"/>
      <c r="J42" s="15"/>
      <c r="K42" s="14"/>
      <c r="L42" s="41" t="str">
        <f>IF(G42="","",IF(G42&gt;組別設定!$B$17,"ジュ",IF(G42&gt;組別設定!$B$16,"少年",IF(P42&gt;組別設定!$B$29,"成A",IF(P42&gt;300000,"成B",IF(P42&gt;組別設定!$B$23,"成A",IF(P42&gt;組別設定!$B$22,"成B","成C")))))))</f>
        <v/>
      </c>
      <c r="M42" s="41" t="str">
        <f>IF(G42="","",IF(G42&lt;組別設定!$A$8,組別設定!$E$7,IF(G42&lt;組別設定!$A$9,組別設定!$E$8,組別設定!$E$9)))</f>
        <v/>
      </c>
      <c r="N42" s="41"/>
      <c r="P42" s="8">
        <f t="shared" si="0"/>
        <v>0</v>
      </c>
    </row>
    <row r="43" spans="1:16" s="6" customFormat="1" ht="19" customHeight="1">
      <c r="A43" s="7">
        <v>30</v>
      </c>
      <c r="B43" s="13"/>
      <c r="C43" s="14"/>
      <c r="D43" s="14"/>
      <c r="E43" s="43"/>
      <c r="F43" s="43"/>
      <c r="G43" s="32"/>
      <c r="H43" s="7"/>
      <c r="I43" s="14"/>
      <c r="J43" s="15"/>
      <c r="K43" s="14"/>
      <c r="L43" s="41" t="str">
        <f>IF(G43="","",IF(G43&gt;組別設定!$B$17,"ジュ",IF(G43&gt;組別設定!$B$16,"少年",IF(P43&gt;組別設定!$B$29,"成A",IF(P43&gt;300000,"成B",IF(P43&gt;組別設定!$B$23,"成A",IF(P43&gt;組別設定!$B$22,"成B","成C")))))))</f>
        <v/>
      </c>
      <c r="M43" s="41" t="str">
        <f>IF(G43="","",IF(G43&lt;組別設定!$A$8,組別設定!$E$7,IF(G43&lt;組別設定!$A$9,組別設定!$E$8,組別設定!$E$9)))</f>
        <v/>
      </c>
      <c r="N43" s="41"/>
      <c r="P43" s="8">
        <f t="shared" si="0"/>
        <v>0</v>
      </c>
    </row>
    <row r="44" spans="1:16" s="6" customFormat="1" ht="19" customHeight="1">
      <c r="A44" s="7">
        <v>31</v>
      </c>
      <c r="B44" s="13"/>
      <c r="C44" s="14"/>
      <c r="D44" s="14"/>
      <c r="E44" s="43"/>
      <c r="F44" s="43"/>
      <c r="G44" s="32"/>
      <c r="H44" s="7"/>
      <c r="I44" s="14"/>
      <c r="J44" s="15"/>
      <c r="K44" s="14"/>
      <c r="L44" s="41" t="str">
        <f>IF(G44="","",IF(G44&gt;組別設定!$B$17,"ジュ",IF(G44&gt;組別設定!$B$16,"少年",IF(P44&gt;組別設定!$B$29,"成A",IF(P44&gt;300000,"成B",IF(P44&gt;組別設定!$B$23,"成A",IF(P44&gt;組別設定!$B$22,"成B","成C")))))))</f>
        <v/>
      </c>
      <c r="M44" s="41" t="str">
        <f>IF(G44="","",IF(G44&lt;組別設定!$A$8,組別設定!$E$7,IF(G44&lt;組別設定!$A$9,組別設定!$E$8,組別設定!$E$9)))</f>
        <v/>
      </c>
      <c r="N44" s="41"/>
      <c r="P44" s="8">
        <f t="shared" si="0"/>
        <v>0</v>
      </c>
    </row>
    <row r="45" spans="1:16" s="11" customFormat="1" ht="19" customHeight="1">
      <c r="A45" s="7">
        <v>32</v>
      </c>
      <c r="B45" s="13"/>
      <c r="C45" s="14"/>
      <c r="D45" s="14"/>
      <c r="E45" s="43"/>
      <c r="F45" s="43"/>
      <c r="G45" s="32"/>
      <c r="H45" s="7"/>
      <c r="I45" s="14"/>
      <c r="J45" s="15"/>
      <c r="K45" s="14"/>
      <c r="L45" s="41" t="str">
        <f>IF(G45="","",IF(G45&gt;組別設定!$B$17,"ジュ",IF(G45&gt;組別設定!$B$16,"少年",IF(P45&gt;組別設定!$B$29,"成A",IF(P45&gt;300000,"成B",IF(P45&gt;組別設定!$B$23,"成A",IF(P45&gt;組別設定!$B$22,"成B","成C")))))))</f>
        <v/>
      </c>
      <c r="M45" s="41" t="str">
        <f>IF(G45="","",IF(G45&lt;組別設定!$A$8,組別設定!$E$7,IF(G45&lt;組別設定!$A$9,組別設定!$E$8,組別設定!$E$9)))</f>
        <v/>
      </c>
      <c r="N45" s="41"/>
      <c r="P45" s="8">
        <f t="shared" si="0"/>
        <v>0</v>
      </c>
    </row>
    <row r="46" spans="1:16" s="11" customFormat="1" ht="19" customHeight="1">
      <c r="A46" s="7">
        <v>33</v>
      </c>
      <c r="B46" s="13"/>
      <c r="C46" s="14"/>
      <c r="D46" s="14"/>
      <c r="E46" s="43"/>
      <c r="F46" s="43"/>
      <c r="G46" s="32"/>
      <c r="H46" s="7"/>
      <c r="I46" s="14"/>
      <c r="J46" s="15"/>
      <c r="K46" s="14"/>
      <c r="L46" s="41" t="str">
        <f>IF(G46="","",IF(G46&gt;組別設定!$B$17,"ジュ",IF(G46&gt;組別設定!$B$16,"少年",IF(P46&gt;組別設定!$B$29,"成A",IF(P46&gt;300000,"成B",IF(P46&gt;組別設定!$B$23,"成A",IF(P46&gt;組別設定!$B$22,"成B","成C")))))))</f>
        <v/>
      </c>
      <c r="M46" s="41" t="str">
        <f>IF(G46="","",IF(G46&lt;組別設定!$A$8,組別設定!$E$7,IF(G46&lt;組別設定!$A$9,組別設定!$E$8,組別設定!$E$9)))</f>
        <v/>
      </c>
      <c r="N46" s="41"/>
      <c r="P46" s="8">
        <f t="shared" si="0"/>
        <v>0</v>
      </c>
    </row>
    <row r="47" spans="1:16" s="6" customFormat="1" ht="19" customHeight="1">
      <c r="A47" s="7">
        <v>34</v>
      </c>
      <c r="B47" s="13"/>
      <c r="C47" s="14"/>
      <c r="D47" s="14"/>
      <c r="E47" s="43"/>
      <c r="F47" s="43"/>
      <c r="G47" s="32"/>
      <c r="H47" s="7"/>
      <c r="I47" s="14"/>
      <c r="J47" s="15"/>
      <c r="K47" s="14"/>
      <c r="L47" s="41" t="str">
        <f>IF(G47="","",IF(G47&gt;組別設定!$B$17,"ジュ",IF(G47&gt;組別設定!$B$16,"少年",IF(P47&gt;組別設定!$B$29,"成A",IF(P47&gt;300000,"成B",IF(P47&gt;組別設定!$B$23,"成A",IF(P47&gt;組別設定!$B$22,"成B","成C")))))))</f>
        <v/>
      </c>
      <c r="M47" s="41" t="str">
        <f>IF(G47="","",IF(G47&lt;組別設定!$A$8,組別設定!$E$7,IF(G47&lt;組別設定!$A$9,組別設定!$E$8,組別設定!$E$9)))</f>
        <v/>
      </c>
      <c r="N47" s="41"/>
      <c r="P47" s="8">
        <f t="shared" si="0"/>
        <v>0</v>
      </c>
    </row>
    <row r="48" spans="1:16" s="12" customFormat="1" ht="19" customHeight="1">
      <c r="A48" s="7">
        <v>35</v>
      </c>
      <c r="B48" s="13"/>
      <c r="C48" s="14"/>
      <c r="D48" s="14"/>
      <c r="E48" s="43"/>
      <c r="F48" s="43"/>
      <c r="G48" s="32"/>
      <c r="H48" s="7"/>
      <c r="I48" s="14"/>
      <c r="J48" s="15"/>
      <c r="K48" s="14"/>
      <c r="L48" s="41" t="str">
        <f>IF(G48="","",IF(G48&gt;組別設定!$B$17,"ジュ",IF(G48&gt;組別設定!$B$16,"少年",IF(P48&gt;組別設定!$B$29,"成A",IF(P48&gt;300000,"成B",IF(P48&gt;組別設定!$B$23,"成A",IF(P48&gt;組別設定!$B$22,"成B","成C")))))))</f>
        <v/>
      </c>
      <c r="M48" s="41" t="str">
        <f>IF(G48="","",IF(G48&lt;組別設定!$A$8,組別設定!$E$7,IF(G48&lt;組別設定!$A$9,組別設定!$E$8,組別設定!$E$9)))</f>
        <v/>
      </c>
      <c r="N48" s="41"/>
      <c r="P48" s="8">
        <f t="shared" si="0"/>
        <v>0</v>
      </c>
    </row>
    <row r="49" spans="1:16" s="12" customFormat="1" ht="19" customHeight="1">
      <c r="A49" s="7">
        <v>36</v>
      </c>
      <c r="B49" s="13"/>
      <c r="C49" s="14"/>
      <c r="D49" s="14"/>
      <c r="E49" s="43"/>
      <c r="F49" s="43"/>
      <c r="G49" s="32"/>
      <c r="H49" s="7"/>
      <c r="I49" s="14"/>
      <c r="J49" s="15"/>
      <c r="K49" s="14"/>
      <c r="L49" s="41" t="str">
        <f>IF(G49="","",IF(G49&gt;組別設定!$B$17,"ジュ",IF(G49&gt;組別設定!$B$16,"少年",IF(P49&gt;組別設定!$B$29,"成A",IF(P49&gt;300000,"成B",IF(P49&gt;組別設定!$B$23,"成A",IF(P49&gt;組別設定!$B$22,"成B","成C")))))))</f>
        <v/>
      </c>
      <c r="M49" s="41" t="str">
        <f>IF(G49="","",IF(G49&lt;組別設定!$A$8,組別設定!$E$7,IF(G49&lt;組別設定!$A$9,組別設定!$E$8,組別設定!$E$9)))</f>
        <v/>
      </c>
      <c r="N49" s="41"/>
      <c r="P49" s="8">
        <f t="shared" si="0"/>
        <v>0</v>
      </c>
    </row>
    <row r="50" spans="1:16" s="12" customFormat="1" ht="19" customHeight="1">
      <c r="A50" s="7">
        <v>37</v>
      </c>
      <c r="B50" s="13"/>
      <c r="C50" s="14"/>
      <c r="D50" s="14"/>
      <c r="E50" s="43"/>
      <c r="F50" s="43"/>
      <c r="G50" s="32"/>
      <c r="H50" s="7"/>
      <c r="I50" s="14"/>
      <c r="J50" s="15"/>
      <c r="K50" s="14"/>
      <c r="L50" s="41" t="str">
        <f>IF(G50="","",IF(G50&gt;組別設定!$B$17,"ジュ",IF(G50&gt;組別設定!$B$16,"少年",IF(P50&gt;組別設定!$B$29,"成A",IF(P50&gt;300000,"成B",IF(P50&gt;組別設定!$B$23,"成A",IF(P50&gt;組別設定!$B$22,"成B","成C")))))))</f>
        <v/>
      </c>
      <c r="M50" s="41" t="str">
        <f>IF(G50="","",IF(G50&lt;組別設定!$A$8,組別設定!$E$7,IF(G50&lt;組別設定!$A$9,組別設定!$E$8,組別設定!$E$9)))</f>
        <v/>
      </c>
      <c r="N50" s="41"/>
      <c r="P50" s="8">
        <f t="shared" si="0"/>
        <v>0</v>
      </c>
    </row>
    <row r="51" spans="1:16" s="12" customFormat="1" ht="19" customHeight="1">
      <c r="A51" s="7">
        <v>38</v>
      </c>
      <c r="B51" s="13"/>
      <c r="C51" s="14"/>
      <c r="D51" s="14"/>
      <c r="E51" s="43"/>
      <c r="F51" s="43"/>
      <c r="G51" s="32"/>
      <c r="H51" s="7"/>
      <c r="I51" s="14"/>
      <c r="J51" s="15"/>
      <c r="K51" s="14"/>
      <c r="L51" s="41" t="str">
        <f>IF(G51="","",IF(G51&gt;組別設定!$B$17,"ジュ",IF(G51&gt;組別設定!$B$16,"少年",IF(P51&gt;組別設定!$B$29,"成A",IF(P51&gt;300000,"成B",IF(P51&gt;組別設定!$B$23,"成A",IF(P51&gt;組別設定!$B$22,"成B","成C")))))))</f>
        <v/>
      </c>
      <c r="M51" s="41" t="str">
        <f>IF(G51="","",IF(G51&lt;組別設定!$A$8,組別設定!$E$7,IF(G51&lt;組別設定!$A$9,組別設定!$E$8,組別設定!$E$9)))</f>
        <v/>
      </c>
      <c r="N51" s="41"/>
      <c r="P51" s="8">
        <f t="shared" si="0"/>
        <v>0</v>
      </c>
    </row>
    <row r="52" spans="1:16" s="12" customFormat="1" ht="19" customHeight="1">
      <c r="A52" s="7">
        <v>39</v>
      </c>
      <c r="B52" s="13"/>
      <c r="C52" s="14"/>
      <c r="D52" s="14"/>
      <c r="E52" s="43"/>
      <c r="F52" s="43"/>
      <c r="G52" s="32"/>
      <c r="H52" s="7"/>
      <c r="I52" s="14"/>
      <c r="J52" s="15"/>
      <c r="K52" s="14"/>
      <c r="L52" s="41" t="str">
        <f>IF(G52="","",IF(G52&gt;組別設定!$B$17,"ジュ",IF(G52&gt;組別設定!$B$16,"少年",IF(P52&gt;組別設定!$B$29,"成A",IF(P52&gt;300000,"成B",IF(P52&gt;組別設定!$B$23,"成A",IF(P52&gt;組別設定!$B$22,"成B","成C")))))))</f>
        <v/>
      </c>
      <c r="M52" s="41" t="str">
        <f>IF(G52="","",IF(G52&lt;組別設定!$A$8,組別設定!$E$7,IF(G52&lt;組別設定!$A$9,組別設定!$E$8,組別設定!$E$9)))</f>
        <v/>
      </c>
      <c r="N52" s="41"/>
      <c r="P52" s="8">
        <f t="shared" si="0"/>
        <v>0</v>
      </c>
    </row>
    <row r="53" spans="1:16" s="6" customFormat="1" ht="19" customHeight="1">
      <c r="A53" s="7">
        <v>40</v>
      </c>
      <c r="B53" s="13"/>
      <c r="C53" s="14"/>
      <c r="D53" s="14"/>
      <c r="E53" s="43"/>
      <c r="F53" s="43"/>
      <c r="G53" s="32"/>
      <c r="H53" s="7"/>
      <c r="I53" s="14"/>
      <c r="J53" s="15"/>
      <c r="K53" s="14"/>
      <c r="L53" s="41" t="str">
        <f>IF(G53="","",IF(G53&gt;組別設定!$B$17,"ジュ",IF(G53&gt;組別設定!$B$16,"少年",IF(P53&gt;組別設定!$B$29,"成A",IF(P53&gt;300000,"成B",IF(P53&gt;組別設定!$B$23,"成A",IF(P53&gt;組別設定!$B$22,"成B","成C")))))))</f>
        <v/>
      </c>
      <c r="M53" s="41" t="str">
        <f>IF(G53="","",IF(G53&lt;組別設定!$A$8,組別設定!$E$7,IF(G53&lt;組別設定!$A$9,組別設定!$E$8,組別設定!$E$9)))</f>
        <v/>
      </c>
      <c r="N53" s="41"/>
      <c r="P53" s="8">
        <f t="shared" si="0"/>
        <v>0</v>
      </c>
    </row>
    <row r="54" spans="1:16" s="6" customFormat="1" ht="19" customHeight="1">
      <c r="A54" s="7">
        <v>41</v>
      </c>
      <c r="B54" s="13"/>
      <c r="C54" s="14"/>
      <c r="D54" s="14"/>
      <c r="E54" s="43"/>
      <c r="F54" s="43"/>
      <c r="G54" s="32"/>
      <c r="H54" s="7"/>
      <c r="I54" s="14"/>
      <c r="J54" s="15"/>
      <c r="K54" s="14"/>
      <c r="L54" s="41" t="str">
        <f>IF(G54="","",IF(G54&gt;組別設定!$B$17,"ジュ",IF(G54&gt;組別設定!$B$16,"少年",IF(P54&gt;組別設定!$B$29,"成A",IF(P54&gt;300000,"成B",IF(P54&gt;組別設定!$B$23,"成A",IF(P54&gt;組別設定!$B$22,"成B","成C")))))))</f>
        <v/>
      </c>
      <c r="M54" s="41" t="str">
        <f>IF(G54="","",IF(G54&lt;組別設定!$A$8,組別設定!$E$7,IF(G54&lt;組別設定!$A$9,組別設定!$E$8,組別設定!$E$9)))</f>
        <v/>
      </c>
      <c r="N54" s="41"/>
      <c r="P54" s="8">
        <f t="shared" si="0"/>
        <v>0</v>
      </c>
    </row>
    <row r="55" spans="1:16" s="11" customFormat="1" ht="19" customHeight="1">
      <c r="A55" s="7">
        <v>42</v>
      </c>
      <c r="B55" s="13"/>
      <c r="C55" s="14"/>
      <c r="D55" s="14"/>
      <c r="E55" s="43"/>
      <c r="F55" s="43"/>
      <c r="G55" s="32"/>
      <c r="H55" s="7"/>
      <c r="I55" s="14"/>
      <c r="J55" s="15"/>
      <c r="K55" s="14"/>
      <c r="L55" s="41" t="str">
        <f>IF(G55="","",IF(G55&gt;組別設定!$B$17,"ジュ",IF(G55&gt;組別設定!$B$16,"少年",IF(P55&gt;組別設定!$B$29,"成A",IF(P55&gt;300000,"成B",IF(P55&gt;組別設定!$B$23,"成A",IF(P55&gt;組別設定!$B$22,"成B","成C")))))))</f>
        <v/>
      </c>
      <c r="M55" s="41" t="str">
        <f>IF(G55="","",IF(G55&lt;組別設定!$A$8,組別設定!$E$7,IF(G55&lt;組別設定!$A$9,組別設定!$E$8,組別設定!$E$9)))</f>
        <v/>
      </c>
      <c r="N55" s="41"/>
      <c r="P55" s="8">
        <f t="shared" si="0"/>
        <v>0</v>
      </c>
    </row>
    <row r="56" spans="1:16" s="11" customFormat="1" ht="19" customHeight="1">
      <c r="A56" s="7">
        <v>43</v>
      </c>
      <c r="B56" s="13"/>
      <c r="C56" s="14"/>
      <c r="D56" s="14"/>
      <c r="E56" s="43"/>
      <c r="F56" s="43"/>
      <c r="G56" s="32"/>
      <c r="H56" s="7"/>
      <c r="I56" s="14"/>
      <c r="J56" s="15"/>
      <c r="K56" s="14"/>
      <c r="L56" s="41" t="str">
        <f>IF(G56="","",IF(G56&gt;組別設定!$B$17,"ジュ",IF(G56&gt;組別設定!$B$16,"少年",IF(P56&gt;組別設定!$B$29,"成A",IF(P56&gt;300000,"成B",IF(P56&gt;組別設定!$B$23,"成A",IF(P56&gt;組別設定!$B$22,"成B","成C")))))))</f>
        <v/>
      </c>
      <c r="M56" s="41" t="str">
        <f>IF(G56="","",IF(G56&lt;組別設定!$A$8,組別設定!$E$7,IF(G56&lt;組別設定!$A$9,組別設定!$E$8,組別設定!$E$9)))</f>
        <v/>
      </c>
      <c r="N56" s="41"/>
      <c r="P56" s="8">
        <f t="shared" si="0"/>
        <v>0</v>
      </c>
    </row>
    <row r="57" spans="1:16" s="6" customFormat="1" ht="19" customHeight="1">
      <c r="A57" s="7">
        <v>44</v>
      </c>
      <c r="B57" s="13"/>
      <c r="C57" s="14"/>
      <c r="D57" s="14"/>
      <c r="E57" s="43"/>
      <c r="F57" s="43"/>
      <c r="G57" s="32"/>
      <c r="H57" s="7"/>
      <c r="I57" s="14"/>
      <c r="J57" s="15"/>
      <c r="K57" s="14"/>
      <c r="L57" s="41" t="str">
        <f>IF(G57="","",IF(G57&gt;組別設定!$B$17,"ジュ",IF(G57&gt;組別設定!$B$16,"少年",IF(P57&gt;組別設定!$B$29,"成A",IF(P57&gt;300000,"成B",IF(P57&gt;組別設定!$B$23,"成A",IF(P57&gt;組別設定!$B$22,"成B","成C")))))))</f>
        <v/>
      </c>
      <c r="M57" s="41" t="str">
        <f>IF(G57="","",IF(G57&lt;組別設定!$A$8,組別設定!$E$7,IF(G57&lt;組別設定!$A$9,組別設定!$E$8,組別設定!$E$9)))</f>
        <v/>
      </c>
      <c r="N57" s="41"/>
      <c r="P57" s="8">
        <f t="shared" si="0"/>
        <v>0</v>
      </c>
    </row>
    <row r="58" spans="1:16" s="12" customFormat="1" ht="19" customHeight="1">
      <c r="A58" s="7">
        <v>45</v>
      </c>
      <c r="B58" s="13"/>
      <c r="C58" s="14"/>
      <c r="D58" s="14"/>
      <c r="E58" s="43"/>
      <c r="F58" s="43"/>
      <c r="G58" s="32"/>
      <c r="H58" s="7"/>
      <c r="I58" s="14"/>
      <c r="J58" s="15"/>
      <c r="K58" s="14"/>
      <c r="L58" s="41" t="str">
        <f>IF(G58="","",IF(G58&gt;組別設定!$B$17,"ジュ",IF(G58&gt;組別設定!$B$16,"少年",IF(P58&gt;組別設定!$B$29,"成A",IF(P58&gt;300000,"成B",IF(P58&gt;組別設定!$B$23,"成A",IF(P58&gt;組別設定!$B$22,"成B","成C")))))))</f>
        <v/>
      </c>
      <c r="M58" s="41" t="str">
        <f>IF(G58="","",IF(G58&lt;組別設定!$A$8,組別設定!$E$7,IF(G58&lt;組別設定!$A$9,組別設定!$E$8,組別設定!$E$9)))</f>
        <v/>
      </c>
      <c r="N58" s="41"/>
      <c r="P58" s="8">
        <f t="shared" si="0"/>
        <v>0</v>
      </c>
    </row>
    <row r="59" spans="1:16" s="12" customFormat="1" ht="19" customHeight="1">
      <c r="A59" s="7">
        <v>46</v>
      </c>
      <c r="B59" s="13"/>
      <c r="C59" s="14"/>
      <c r="D59" s="14"/>
      <c r="E59" s="43"/>
      <c r="F59" s="43"/>
      <c r="G59" s="32"/>
      <c r="H59" s="7"/>
      <c r="I59" s="14"/>
      <c r="J59" s="15"/>
      <c r="K59" s="14"/>
      <c r="L59" s="41" t="str">
        <f>IF(G59="","",IF(G59&gt;組別設定!$B$17,"ジュ",IF(G59&gt;組別設定!$B$16,"少年",IF(P59&gt;組別設定!$B$29,"成A",IF(P59&gt;300000,"成B",IF(P59&gt;組別設定!$B$23,"成A",IF(P59&gt;組別設定!$B$22,"成B","成C")))))))</f>
        <v/>
      </c>
      <c r="M59" s="41" t="str">
        <f>IF(G59="","",IF(G59&lt;組別設定!$A$8,組別設定!$E$7,IF(G59&lt;組別設定!$A$9,組別設定!$E$8,組別設定!$E$9)))</f>
        <v/>
      </c>
      <c r="N59" s="41"/>
      <c r="P59" s="8">
        <f t="shared" si="0"/>
        <v>0</v>
      </c>
    </row>
    <row r="60" spans="1:16" s="12" customFormat="1" ht="19" customHeight="1">
      <c r="A60" s="7">
        <v>47</v>
      </c>
      <c r="B60" s="13"/>
      <c r="C60" s="14"/>
      <c r="D60" s="14"/>
      <c r="E60" s="43"/>
      <c r="F60" s="43"/>
      <c r="G60" s="32"/>
      <c r="H60" s="7"/>
      <c r="I60" s="14"/>
      <c r="J60" s="15"/>
      <c r="K60" s="14"/>
      <c r="L60" s="41" t="str">
        <f>IF(G60="","",IF(G60&gt;組別設定!$B$17,"ジュ",IF(G60&gt;組別設定!$B$16,"少年",IF(P60&gt;組別設定!$B$29,"成A",IF(P60&gt;300000,"成B",IF(P60&gt;組別設定!$B$23,"成A",IF(P60&gt;組別設定!$B$22,"成B","成C")))))))</f>
        <v/>
      </c>
      <c r="M60" s="41" t="str">
        <f>IF(G60="","",IF(G60&lt;組別設定!$A$8,組別設定!$E$7,IF(G60&lt;組別設定!$A$9,組別設定!$E$8,組別設定!$E$9)))</f>
        <v/>
      </c>
      <c r="N60" s="41"/>
      <c r="P60" s="8">
        <f t="shared" si="0"/>
        <v>0</v>
      </c>
    </row>
    <row r="61" spans="1:16" s="12" customFormat="1" ht="19" customHeight="1">
      <c r="A61" s="7">
        <v>48</v>
      </c>
      <c r="B61" s="13"/>
      <c r="C61" s="14"/>
      <c r="D61" s="14"/>
      <c r="E61" s="43"/>
      <c r="F61" s="43"/>
      <c r="G61" s="32"/>
      <c r="H61" s="7"/>
      <c r="I61" s="14"/>
      <c r="J61" s="15"/>
      <c r="K61" s="14"/>
      <c r="L61" s="41" t="str">
        <f>IF(G61="","",IF(G61&gt;組別設定!$B$17,"ジュ",IF(G61&gt;組別設定!$B$16,"少年",IF(P61&gt;組別設定!$B$29,"成A",IF(P61&gt;300000,"成B",IF(P61&gt;組別設定!$B$23,"成A",IF(P61&gt;組別設定!$B$22,"成B","成C")))))))</f>
        <v/>
      </c>
      <c r="M61" s="41" t="str">
        <f>IF(G61="","",IF(G61&lt;組別設定!$A$8,組別設定!$E$7,IF(G61&lt;組別設定!$A$9,組別設定!$E$8,組別設定!$E$9)))</f>
        <v/>
      </c>
      <c r="N61" s="41"/>
      <c r="P61" s="8">
        <f t="shared" si="0"/>
        <v>0</v>
      </c>
    </row>
    <row r="62" spans="1:16" s="12" customFormat="1" ht="19" customHeight="1">
      <c r="A62" s="7">
        <v>49</v>
      </c>
      <c r="B62" s="13"/>
      <c r="C62" s="14"/>
      <c r="D62" s="14"/>
      <c r="E62" s="43"/>
      <c r="F62" s="43"/>
      <c r="G62" s="32"/>
      <c r="H62" s="7"/>
      <c r="I62" s="14"/>
      <c r="J62" s="15"/>
      <c r="K62" s="14"/>
      <c r="L62" s="41" t="str">
        <f>IF(G62="","",IF(G62&gt;組別設定!$B$17,"ジュ",IF(G62&gt;組別設定!$B$16,"少年",IF(P62&gt;組別設定!$B$29,"成A",IF(P62&gt;300000,"成B",IF(P62&gt;組別設定!$B$23,"成A",IF(P62&gt;組別設定!$B$22,"成B","成C")))))))</f>
        <v/>
      </c>
      <c r="M62" s="41" t="str">
        <f>IF(G62="","",IF(G62&lt;組別設定!$A$8,組別設定!$E$7,IF(G62&lt;組別設定!$A$9,組別設定!$E$8,組別設定!$E$9)))</f>
        <v/>
      </c>
      <c r="N62" s="41"/>
      <c r="P62" s="8">
        <f t="shared" si="0"/>
        <v>0</v>
      </c>
    </row>
    <row r="63" spans="1:16" s="12" customFormat="1" ht="19" customHeight="1">
      <c r="A63" s="7">
        <v>50</v>
      </c>
      <c r="B63" s="13"/>
      <c r="C63" s="14"/>
      <c r="D63" s="14"/>
      <c r="E63" s="43"/>
      <c r="F63" s="43"/>
      <c r="G63" s="32"/>
      <c r="H63" s="7"/>
      <c r="I63" s="14"/>
      <c r="J63" s="15"/>
      <c r="K63" s="14"/>
      <c r="L63" s="41" t="str">
        <f>IF(G63="","",IF(G63&gt;組別設定!$B$17,"ジュ",IF(G63&gt;組別設定!$B$16,"少年",IF(P63&gt;組別設定!$B$29,"成A",IF(P63&gt;300000,"成B",IF(P63&gt;組別設定!$B$23,"成A",IF(P63&gt;組別設定!$B$22,"成B","成C")))))))</f>
        <v/>
      </c>
      <c r="M63" s="41" t="str">
        <f>IF(G63="","",IF(G63&lt;組別設定!$A$8,組別設定!$E$7,IF(G63&lt;組別設定!$A$9,組別設定!$E$8,組別設定!$E$9)))</f>
        <v/>
      </c>
      <c r="N63" s="41"/>
      <c r="P63" s="8">
        <f t="shared" si="0"/>
        <v>0</v>
      </c>
    </row>
  </sheetData>
  <sheetProtection algorithmName="SHA-512" hashValue="T075074uUj+tkmAtoVlj31TK3B6IF/9wcOMWavueYcyRJa5wy0aMEn+dLhHl4gpXqok43gA9q7qL3BH+8nCrOw==" saltValue="9n6K1vi4RYZysUMv9MQB3Q==" spinCount="100000" sheet="1" autoFilter="0"/>
  <autoFilter ref="A11:N63" xr:uid="{00000000-0009-0000-0000-000001000000}"/>
  <mergeCells count="16">
    <mergeCell ref="A5:C5"/>
    <mergeCell ref="D5:F5"/>
    <mergeCell ref="A1:K1"/>
    <mergeCell ref="A3:C3"/>
    <mergeCell ref="E3:K3"/>
    <mergeCell ref="A4:C4"/>
    <mergeCell ref="D4:E4"/>
    <mergeCell ref="N9:N10"/>
    <mergeCell ref="A6:C6"/>
    <mergeCell ref="D6:J6"/>
    <mergeCell ref="A8:C8"/>
    <mergeCell ref="F8:G8"/>
    <mergeCell ref="L8:M8"/>
    <mergeCell ref="A9:C9"/>
    <mergeCell ref="F9:G9"/>
    <mergeCell ref="L9:M10"/>
  </mergeCells>
  <phoneticPr fontId="6"/>
  <conditionalFormatting sqref="A12:C63">
    <cfRule type="expression" dxfId="9" priority="2" stopIfTrue="1">
      <formula>$C12="退会"</formula>
    </cfRule>
  </conditionalFormatting>
  <conditionalFormatting sqref="D14:D63">
    <cfRule type="expression" dxfId="8" priority="5" stopIfTrue="1">
      <formula>$C14="退会"</formula>
    </cfRule>
  </conditionalFormatting>
  <conditionalFormatting sqref="E12:H63">
    <cfRule type="expression" dxfId="7" priority="1" stopIfTrue="1">
      <formula>$C12="退会"</formula>
    </cfRule>
  </conditionalFormatting>
  <conditionalFormatting sqref="I14:I15 K14:K15">
    <cfRule type="expression" dxfId="6" priority="6" stopIfTrue="1">
      <formula>$C14="退会"</formula>
    </cfRule>
  </conditionalFormatting>
  <conditionalFormatting sqref="I16:K33">
    <cfRule type="expression" dxfId="5" priority="13" stopIfTrue="1">
      <formula>$C16="退会"</formula>
    </cfRule>
  </conditionalFormatting>
  <conditionalFormatting sqref="I12:N13">
    <cfRule type="expression" dxfId="4" priority="228" stopIfTrue="1">
      <formula>$C12="退会"</formula>
    </cfRule>
  </conditionalFormatting>
  <conditionalFormatting sqref="I34:N63">
    <cfRule type="expression" dxfId="3" priority="202" stopIfTrue="1">
      <formula>$C34="退会"</formula>
    </cfRule>
  </conditionalFormatting>
  <conditionalFormatting sqref="J14">
    <cfRule type="expression" dxfId="2" priority="3" stopIfTrue="1">
      <formula>$X14="退会"</formula>
    </cfRule>
  </conditionalFormatting>
  <conditionalFormatting sqref="J15">
    <cfRule type="expression" dxfId="1" priority="8" stopIfTrue="1">
      <formula>$C15="退会"</formula>
    </cfRule>
  </conditionalFormatting>
  <conditionalFormatting sqref="L14:N33">
    <cfRule type="expression" dxfId="0" priority="238" stopIfTrue="1">
      <formula>$C14="退会"</formula>
    </cfRule>
  </conditionalFormatting>
  <dataValidations count="8">
    <dataValidation imeMode="halfKatakana" allowBlank="1" showInputMessage="1" showErrorMessage="1" sqref="F12:F63" xr:uid="{00000000-0002-0000-0100-000000000000}"/>
    <dataValidation type="list" imeMode="hiragana" allowBlank="1" showInputMessage="1" showErrorMessage="1" sqref="C12:C63" xr:uid="{00000000-0002-0000-0100-000001000000}">
      <formula1>$P$1:$P$5</formula1>
    </dataValidation>
    <dataValidation imeMode="hiragana" allowBlank="1" showInputMessage="1" showErrorMessage="1" sqref="D4:E4 E12:E63" xr:uid="{00000000-0002-0000-0100-000002000000}"/>
    <dataValidation imeMode="halfAlpha" allowBlank="1" showInputMessage="1" showErrorMessage="1" sqref="D5:F5 F8:G9 J12:M63 D8:D9 G12:G63 L6:N6 D12:D63 B12:B63 D6:J6" xr:uid="{00000000-0002-0000-0100-000003000000}"/>
    <dataValidation type="list" imeMode="hiragana" allowBlank="1" showInputMessage="1" showErrorMessage="1" sqref="I12:I63" xr:uid="{00000000-0002-0000-0100-000004000000}">
      <formula1>$Q$1:$Q$2</formula1>
    </dataValidation>
    <dataValidation imeMode="fullAlpha" allowBlank="1" showInputMessage="1" showErrorMessage="1" sqref="Q34:IV34 O34 P39:P63 O38:IV38 O18 Q18:IV18 P12:P37 Q12:IV14 O12:O14" xr:uid="{00000000-0002-0000-0100-000005000000}"/>
    <dataValidation imeMode="on" allowBlank="1" showInputMessage="1" showErrorMessage="1" sqref="Q23:IV24 A15 A27 Q47:IV47 Q35:IV37 A17 A19 A21 A23 A25 A29 A31 Q53:IV54 Q43:IV44 Q15:IV17 Q27:IV27 O27 O15:O17 O43:O44 O53:O54 O35:O37 O47 O23:O24 O57 Q57:IV57" xr:uid="{00000000-0002-0000-0100-000006000000}"/>
    <dataValidation type="list" imeMode="hiragana" allowBlank="1" showInputMessage="1" showErrorMessage="1" sqref="H12:H63" xr:uid="{00000000-0002-0000-0100-000007000000}">
      <formula1>$R$1:$R$6</formula1>
    </dataValidation>
  </dataValidations>
  <pageMargins left="0.31496062992125984" right="0.31496062992125984" top="0.55118110236220474" bottom="0.55118110236220474" header="0.31496062992125984" footer="0.31496062992125984"/>
  <pageSetup paperSize="9" scale="90" orientation="landscape" r:id="rId1"/>
  <headerFooter>
    <oddFooter xml:space="preserve">&amp;R&amp;A&amp; &amp;P/&amp;N  </oddFooter>
  </headerFooter>
  <rowBreaks count="1" manualBreakCount="1">
    <brk id="33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0"/>
  <sheetViews>
    <sheetView zoomScaleNormal="100" workbookViewId="0">
      <pane xSplit="1" ySplit="3" topLeftCell="B64" activePane="bottomRight" state="frozen"/>
      <selection pane="topRight" activeCell="B1" sqref="B1"/>
      <selection pane="bottomLeft" activeCell="A4" sqref="A4"/>
      <selection pane="bottomRight" activeCell="H83" sqref="H83"/>
    </sheetView>
  </sheetViews>
  <sheetFormatPr defaultRowHeight="14"/>
  <cols>
    <col min="1" max="1" width="8.58203125" style="16" customWidth="1"/>
    <col min="2" max="2" width="43.58203125" customWidth="1"/>
    <col min="3" max="3" width="17.08203125" customWidth="1"/>
  </cols>
  <sheetData>
    <row r="1" spans="1:3" ht="19">
      <c r="A1" s="76" t="s">
        <v>12</v>
      </c>
      <c r="B1" s="76"/>
    </row>
    <row r="2" spans="1:3">
      <c r="C2" s="17" t="s">
        <v>240</v>
      </c>
    </row>
    <row r="3" spans="1:3" s="20" customFormat="1">
      <c r="A3" s="18" t="s">
        <v>13</v>
      </c>
      <c r="B3" s="19" t="s">
        <v>14</v>
      </c>
      <c r="C3" s="19" t="s">
        <v>15</v>
      </c>
    </row>
    <row r="4" spans="1:3" ht="17.149999999999999" customHeight="1">
      <c r="A4" s="18">
        <v>1</v>
      </c>
      <c r="B4" s="21" t="s">
        <v>16</v>
      </c>
      <c r="C4" s="21" t="s">
        <v>17</v>
      </c>
    </row>
    <row r="5" spans="1:3" ht="17.149999999999999" customHeight="1">
      <c r="A5" s="18">
        <v>2</v>
      </c>
      <c r="B5" s="21" t="s">
        <v>18</v>
      </c>
      <c r="C5" s="21" t="s">
        <v>19</v>
      </c>
    </row>
    <row r="6" spans="1:3" ht="17.149999999999999" customHeight="1">
      <c r="A6" s="18">
        <v>3</v>
      </c>
      <c r="B6" s="21" t="s">
        <v>20</v>
      </c>
      <c r="C6" s="21" t="s">
        <v>21</v>
      </c>
    </row>
    <row r="7" spans="1:3" ht="17.149999999999999" customHeight="1">
      <c r="A7" s="18">
        <v>4</v>
      </c>
      <c r="B7" s="21" t="s">
        <v>22</v>
      </c>
      <c r="C7" s="21" t="s">
        <v>23</v>
      </c>
    </row>
    <row r="8" spans="1:3" ht="17.149999999999999" customHeight="1">
      <c r="A8" s="18">
        <v>9</v>
      </c>
      <c r="B8" s="21" t="s">
        <v>24</v>
      </c>
      <c r="C8" s="21" t="s">
        <v>25</v>
      </c>
    </row>
    <row r="9" spans="1:3" ht="17.149999999999999" customHeight="1">
      <c r="A9" s="18">
        <v>11</v>
      </c>
      <c r="B9" s="21" t="s">
        <v>26</v>
      </c>
      <c r="C9" s="21" t="s">
        <v>27</v>
      </c>
    </row>
    <row r="10" spans="1:3" ht="17.149999999999999" customHeight="1">
      <c r="A10" s="18">
        <v>13</v>
      </c>
      <c r="B10" s="21" t="s">
        <v>28</v>
      </c>
      <c r="C10" s="21" t="s">
        <v>29</v>
      </c>
    </row>
    <row r="11" spans="1:3" ht="17.149999999999999" customHeight="1">
      <c r="A11" s="18">
        <v>14</v>
      </c>
      <c r="B11" s="21" t="s">
        <v>30</v>
      </c>
      <c r="C11" s="21"/>
    </row>
    <row r="12" spans="1:3" ht="17.149999999999999" customHeight="1">
      <c r="A12" s="18">
        <v>17</v>
      </c>
      <c r="B12" s="21" t="s">
        <v>31</v>
      </c>
      <c r="C12" s="21"/>
    </row>
    <row r="13" spans="1:3" ht="17.149999999999999" customHeight="1">
      <c r="A13" s="18">
        <v>18</v>
      </c>
      <c r="B13" s="21" t="s">
        <v>32</v>
      </c>
      <c r="C13" s="21" t="s">
        <v>33</v>
      </c>
    </row>
    <row r="14" spans="1:3" ht="17.149999999999999" customHeight="1">
      <c r="A14" s="18">
        <v>19</v>
      </c>
      <c r="B14" s="21" t="s">
        <v>34</v>
      </c>
      <c r="C14" s="21" t="s">
        <v>35</v>
      </c>
    </row>
    <row r="15" spans="1:3" ht="17.149999999999999" customHeight="1">
      <c r="A15" s="18">
        <v>20</v>
      </c>
      <c r="B15" s="21" t="s">
        <v>36</v>
      </c>
      <c r="C15" s="21" t="s">
        <v>37</v>
      </c>
    </row>
    <row r="16" spans="1:3" ht="17.149999999999999" customHeight="1">
      <c r="A16" s="18">
        <v>21</v>
      </c>
      <c r="B16" s="21" t="s">
        <v>38</v>
      </c>
      <c r="C16" s="21" t="s">
        <v>39</v>
      </c>
    </row>
    <row r="17" spans="1:3" ht="17.149999999999999" customHeight="1">
      <c r="A17" s="18">
        <v>22</v>
      </c>
      <c r="B17" s="21" t="s">
        <v>40</v>
      </c>
      <c r="C17" s="21" t="s">
        <v>41</v>
      </c>
    </row>
    <row r="18" spans="1:3" ht="17.149999999999999" customHeight="1">
      <c r="A18" s="18">
        <v>24</v>
      </c>
      <c r="B18" s="21" t="s">
        <v>42</v>
      </c>
      <c r="C18" s="21" t="s">
        <v>43</v>
      </c>
    </row>
    <row r="19" spans="1:3" ht="17.149999999999999" customHeight="1">
      <c r="A19" s="18">
        <v>25</v>
      </c>
      <c r="B19" s="21" t="s">
        <v>217</v>
      </c>
      <c r="C19" s="21" t="s">
        <v>44</v>
      </c>
    </row>
    <row r="20" spans="1:3" ht="17.149999999999999" customHeight="1">
      <c r="A20" s="18">
        <v>27</v>
      </c>
      <c r="B20" s="21" t="s">
        <v>45</v>
      </c>
      <c r="C20" s="21" t="s">
        <v>46</v>
      </c>
    </row>
    <row r="21" spans="1:3" ht="17.149999999999999" customHeight="1">
      <c r="A21" s="18">
        <v>29</v>
      </c>
      <c r="B21" s="21" t="s">
        <v>47</v>
      </c>
      <c r="C21" s="21" t="s">
        <v>48</v>
      </c>
    </row>
    <row r="22" spans="1:3" ht="17.149999999999999" customHeight="1">
      <c r="A22" s="18">
        <v>30</v>
      </c>
      <c r="B22" s="21" t="s">
        <v>49</v>
      </c>
      <c r="C22" s="21" t="s">
        <v>50</v>
      </c>
    </row>
    <row r="23" spans="1:3" ht="17.149999999999999" customHeight="1">
      <c r="A23" s="18">
        <v>32</v>
      </c>
      <c r="B23" s="21" t="s">
        <v>51</v>
      </c>
      <c r="C23" s="21" t="s">
        <v>52</v>
      </c>
    </row>
    <row r="24" spans="1:3" ht="17.149999999999999" customHeight="1">
      <c r="A24" s="18">
        <v>42</v>
      </c>
      <c r="B24" s="21" t="s">
        <v>54</v>
      </c>
      <c r="C24" s="21" t="s">
        <v>55</v>
      </c>
    </row>
    <row r="25" spans="1:3" ht="17.149999999999999" customHeight="1">
      <c r="A25" s="18">
        <v>43</v>
      </c>
      <c r="B25" s="21" t="s">
        <v>56</v>
      </c>
      <c r="C25" s="21" t="s">
        <v>57</v>
      </c>
    </row>
    <row r="26" spans="1:3" ht="17.149999999999999" customHeight="1">
      <c r="A26" s="18">
        <v>46</v>
      </c>
      <c r="B26" s="21" t="s">
        <v>58</v>
      </c>
      <c r="C26" s="21" t="s">
        <v>59</v>
      </c>
    </row>
    <row r="27" spans="1:3" ht="17.149999999999999" customHeight="1">
      <c r="A27" s="18">
        <v>47</v>
      </c>
      <c r="B27" s="21" t="s">
        <v>60</v>
      </c>
      <c r="C27" s="21" t="s">
        <v>61</v>
      </c>
    </row>
    <row r="28" spans="1:3" ht="17.149999999999999" customHeight="1">
      <c r="A28" s="18">
        <v>48</v>
      </c>
      <c r="B28" s="21" t="s">
        <v>62</v>
      </c>
      <c r="C28" s="21" t="s">
        <v>63</v>
      </c>
    </row>
    <row r="29" spans="1:3" ht="17.149999999999999" customHeight="1">
      <c r="A29" s="18">
        <v>49</v>
      </c>
      <c r="B29" s="21" t="s">
        <v>64</v>
      </c>
      <c r="C29" s="21" t="s">
        <v>65</v>
      </c>
    </row>
    <row r="30" spans="1:3" ht="17.149999999999999" customHeight="1">
      <c r="A30" s="18">
        <v>50</v>
      </c>
      <c r="B30" s="21" t="s">
        <v>66</v>
      </c>
      <c r="C30" s="21" t="s">
        <v>67</v>
      </c>
    </row>
    <row r="31" spans="1:3" ht="17.149999999999999" customHeight="1">
      <c r="A31" s="18">
        <v>53</v>
      </c>
      <c r="B31" s="21" t="s">
        <v>68</v>
      </c>
      <c r="C31" s="21" t="s">
        <v>69</v>
      </c>
    </row>
    <row r="32" spans="1:3" ht="17.149999999999999" customHeight="1">
      <c r="A32" s="18">
        <v>54</v>
      </c>
      <c r="B32" s="21" t="s">
        <v>70</v>
      </c>
      <c r="C32" s="21" t="s">
        <v>71</v>
      </c>
    </row>
    <row r="33" spans="1:3" ht="17.149999999999999" customHeight="1">
      <c r="A33" s="18">
        <v>57</v>
      </c>
      <c r="B33" s="21" t="s">
        <v>72</v>
      </c>
      <c r="C33" s="21" t="s">
        <v>73</v>
      </c>
    </row>
    <row r="34" spans="1:3" ht="17.149999999999999" customHeight="1">
      <c r="A34" s="18">
        <v>59</v>
      </c>
      <c r="B34" s="21" t="s">
        <v>74</v>
      </c>
      <c r="C34" s="21" t="s">
        <v>75</v>
      </c>
    </row>
    <row r="35" spans="1:3" ht="17.149999999999999" customHeight="1">
      <c r="A35" s="18">
        <v>60</v>
      </c>
      <c r="B35" s="21" t="s">
        <v>76</v>
      </c>
      <c r="C35" s="21" t="s">
        <v>77</v>
      </c>
    </row>
    <row r="36" spans="1:3" ht="17.149999999999999" customHeight="1">
      <c r="A36" s="18">
        <v>63</v>
      </c>
      <c r="B36" s="21" t="s">
        <v>78</v>
      </c>
      <c r="C36" s="21" t="s">
        <v>79</v>
      </c>
    </row>
    <row r="37" spans="1:3" ht="17.149999999999999" customHeight="1">
      <c r="A37" s="18">
        <v>72</v>
      </c>
      <c r="B37" s="21" t="s">
        <v>80</v>
      </c>
      <c r="C37" s="21" t="s">
        <v>81</v>
      </c>
    </row>
    <row r="38" spans="1:3" ht="17.149999999999999" customHeight="1">
      <c r="A38" s="18">
        <v>76</v>
      </c>
      <c r="B38" s="21" t="s">
        <v>82</v>
      </c>
      <c r="C38" s="21" t="s">
        <v>83</v>
      </c>
    </row>
    <row r="39" spans="1:3" ht="17.149999999999999" customHeight="1">
      <c r="A39" s="18">
        <v>78</v>
      </c>
      <c r="B39" s="21" t="s">
        <v>84</v>
      </c>
      <c r="C39" s="21" t="s">
        <v>85</v>
      </c>
    </row>
    <row r="40" spans="1:3" ht="17.149999999999999" customHeight="1">
      <c r="A40" s="18">
        <v>81</v>
      </c>
      <c r="B40" s="21" t="s">
        <v>86</v>
      </c>
      <c r="C40" s="21" t="s">
        <v>87</v>
      </c>
    </row>
    <row r="41" spans="1:3" ht="17.149999999999999" customHeight="1">
      <c r="A41" s="18">
        <v>83</v>
      </c>
      <c r="B41" s="21" t="s">
        <v>88</v>
      </c>
      <c r="C41" s="21" t="s">
        <v>89</v>
      </c>
    </row>
    <row r="42" spans="1:3" ht="17.149999999999999" customHeight="1">
      <c r="A42" s="18">
        <v>84</v>
      </c>
      <c r="B42" s="21" t="s">
        <v>90</v>
      </c>
      <c r="C42" s="21" t="s">
        <v>91</v>
      </c>
    </row>
    <row r="43" spans="1:3" ht="17.149999999999999" customHeight="1">
      <c r="A43" s="18">
        <v>88</v>
      </c>
      <c r="B43" s="21" t="s">
        <v>92</v>
      </c>
      <c r="C43" s="21" t="s">
        <v>93</v>
      </c>
    </row>
    <row r="44" spans="1:3" ht="17.149999999999999" customHeight="1">
      <c r="A44" s="18">
        <v>89</v>
      </c>
      <c r="B44" s="21" t="s">
        <v>94</v>
      </c>
      <c r="C44" s="21" t="s">
        <v>95</v>
      </c>
    </row>
    <row r="45" spans="1:3" ht="17.149999999999999" customHeight="1">
      <c r="A45" s="18">
        <v>91</v>
      </c>
      <c r="B45" s="21" t="s">
        <v>96</v>
      </c>
      <c r="C45" s="21" t="s">
        <v>97</v>
      </c>
    </row>
    <row r="46" spans="1:3" ht="17.149999999999999" customHeight="1">
      <c r="A46" s="18">
        <v>92</v>
      </c>
      <c r="B46" s="21" t="s">
        <v>98</v>
      </c>
      <c r="C46" s="21" t="s">
        <v>99</v>
      </c>
    </row>
    <row r="47" spans="1:3" ht="17.149999999999999" customHeight="1">
      <c r="A47" s="18">
        <v>93</v>
      </c>
      <c r="B47" s="21" t="s">
        <v>100</v>
      </c>
      <c r="C47" s="21" t="s">
        <v>101</v>
      </c>
    </row>
    <row r="48" spans="1:3" ht="17.149999999999999" customHeight="1">
      <c r="A48" s="18">
        <v>94</v>
      </c>
      <c r="B48" s="21" t="s">
        <v>102</v>
      </c>
      <c r="C48" s="21" t="s">
        <v>103</v>
      </c>
    </row>
    <row r="49" spans="1:3" ht="17.149999999999999" customHeight="1">
      <c r="A49" s="18">
        <v>97</v>
      </c>
      <c r="B49" s="21" t="s">
        <v>104</v>
      </c>
      <c r="C49" s="21" t="s">
        <v>105</v>
      </c>
    </row>
    <row r="50" spans="1:3" ht="17.149999999999999" customHeight="1">
      <c r="A50" s="18">
        <v>98</v>
      </c>
      <c r="B50" s="21" t="s">
        <v>106</v>
      </c>
      <c r="C50" s="21" t="s">
        <v>107</v>
      </c>
    </row>
    <row r="51" spans="1:3" ht="17.149999999999999" customHeight="1">
      <c r="A51" s="18">
        <v>102</v>
      </c>
      <c r="B51" s="21" t="s">
        <v>108</v>
      </c>
      <c r="C51" s="21" t="s">
        <v>109</v>
      </c>
    </row>
    <row r="52" spans="1:3" ht="17.149999999999999" customHeight="1">
      <c r="A52" s="18">
        <v>103</v>
      </c>
      <c r="B52" s="21" t="s">
        <v>110</v>
      </c>
      <c r="C52" s="21" t="s">
        <v>111</v>
      </c>
    </row>
    <row r="53" spans="1:3" ht="17.149999999999999" customHeight="1">
      <c r="A53" s="18">
        <v>106</v>
      </c>
      <c r="B53" s="21" t="s">
        <v>112</v>
      </c>
      <c r="C53" s="21" t="s">
        <v>113</v>
      </c>
    </row>
    <row r="54" spans="1:3" ht="17.149999999999999" customHeight="1">
      <c r="A54" s="18">
        <v>107</v>
      </c>
      <c r="B54" s="21" t="s">
        <v>114</v>
      </c>
      <c r="C54" s="21" t="s">
        <v>115</v>
      </c>
    </row>
    <row r="55" spans="1:3" ht="17.149999999999999" customHeight="1">
      <c r="A55" s="18">
        <v>108</v>
      </c>
      <c r="B55" s="21" t="s">
        <v>116</v>
      </c>
      <c r="C55" s="21" t="s">
        <v>117</v>
      </c>
    </row>
    <row r="56" spans="1:3" ht="17.149999999999999" customHeight="1">
      <c r="A56" s="18">
        <v>110</v>
      </c>
      <c r="B56" s="21" t="s">
        <v>118</v>
      </c>
      <c r="C56" s="21" t="s">
        <v>119</v>
      </c>
    </row>
    <row r="57" spans="1:3" ht="17.149999999999999" customHeight="1">
      <c r="A57" s="18">
        <v>111</v>
      </c>
      <c r="B57" s="21" t="s">
        <v>120</v>
      </c>
      <c r="C57" s="21" t="s">
        <v>121</v>
      </c>
    </row>
    <row r="58" spans="1:3" ht="17.149999999999999" customHeight="1">
      <c r="A58" s="27">
        <v>112</v>
      </c>
      <c r="B58" s="28" t="s">
        <v>230</v>
      </c>
      <c r="C58" s="28" t="s">
        <v>122</v>
      </c>
    </row>
    <row r="59" spans="1:3" ht="17.149999999999999" customHeight="1" thickBot="1">
      <c r="A59" s="22">
        <v>113</v>
      </c>
      <c r="B59" s="23" t="s">
        <v>231</v>
      </c>
      <c r="C59" s="24" t="s">
        <v>53</v>
      </c>
    </row>
    <row r="60" spans="1:3" ht="17.149999999999999" customHeight="1" thickBot="1">
      <c r="A60" s="22">
        <v>115</v>
      </c>
      <c r="B60" s="23" t="s">
        <v>242</v>
      </c>
      <c r="C60" s="24" t="s">
        <v>243</v>
      </c>
    </row>
    <row r="61" spans="1:3" ht="17.149999999999999" customHeight="1">
      <c r="A61" s="25">
        <v>701</v>
      </c>
      <c r="B61" s="26" t="s">
        <v>123</v>
      </c>
      <c r="C61" s="26" t="s">
        <v>124</v>
      </c>
    </row>
    <row r="62" spans="1:3" ht="17.149999999999999" customHeight="1">
      <c r="A62" s="18">
        <v>702</v>
      </c>
      <c r="B62" s="21" t="s">
        <v>125</v>
      </c>
      <c r="C62" s="21" t="s">
        <v>126</v>
      </c>
    </row>
    <row r="63" spans="1:3" ht="17.149999999999999" customHeight="1">
      <c r="A63" s="18">
        <v>703</v>
      </c>
      <c r="B63" s="21" t="s">
        <v>127</v>
      </c>
      <c r="C63" s="21" t="s">
        <v>128</v>
      </c>
    </row>
    <row r="64" spans="1:3" ht="17.149999999999999" customHeight="1">
      <c r="A64" s="27">
        <v>704</v>
      </c>
      <c r="B64" s="28" t="s">
        <v>232</v>
      </c>
      <c r="C64" s="28" t="s">
        <v>233</v>
      </c>
    </row>
    <row r="65" spans="1:3" ht="17.149999999999999" customHeight="1">
      <c r="A65" s="27">
        <v>705</v>
      </c>
      <c r="B65" s="28" t="s">
        <v>234</v>
      </c>
      <c r="C65" s="28" t="s">
        <v>235</v>
      </c>
    </row>
    <row r="66" spans="1:3" ht="17.149999999999999" customHeight="1">
      <c r="A66" s="27">
        <v>706</v>
      </c>
      <c r="B66" s="28" t="s">
        <v>129</v>
      </c>
      <c r="C66" s="28" t="s">
        <v>130</v>
      </c>
    </row>
    <row r="67" spans="1:3" ht="17.149999999999999" customHeight="1">
      <c r="A67" s="27">
        <v>710</v>
      </c>
      <c r="B67" s="28" t="s">
        <v>131</v>
      </c>
      <c r="C67" s="28" t="s">
        <v>132</v>
      </c>
    </row>
    <row r="68" spans="1:3" ht="17.149999999999999" customHeight="1">
      <c r="A68" s="27">
        <v>751</v>
      </c>
      <c r="B68" s="28" t="s">
        <v>228</v>
      </c>
      <c r="C68" s="28" t="s">
        <v>229</v>
      </c>
    </row>
    <row r="69" spans="1:3" ht="17.149999999999999" customHeight="1">
      <c r="A69" s="27">
        <v>763</v>
      </c>
      <c r="B69" s="28" t="s">
        <v>133</v>
      </c>
      <c r="C69" s="28" t="s">
        <v>134</v>
      </c>
    </row>
    <row r="70" spans="1:3" ht="17.149999999999999" customHeight="1">
      <c r="A70" s="27">
        <v>764</v>
      </c>
      <c r="B70" s="28" t="s">
        <v>218</v>
      </c>
      <c r="C70" s="28" t="s">
        <v>219</v>
      </c>
    </row>
    <row r="71" spans="1:3" ht="17.149999999999999" customHeight="1">
      <c r="A71" s="27">
        <v>765</v>
      </c>
      <c r="B71" s="28" t="s">
        <v>224</v>
      </c>
      <c r="C71" s="28" t="s">
        <v>225</v>
      </c>
    </row>
    <row r="72" spans="1:3" ht="17.149999999999999" customHeight="1" thickBot="1">
      <c r="A72" s="22">
        <v>766</v>
      </c>
      <c r="B72" s="24" t="s">
        <v>226</v>
      </c>
      <c r="C72" s="24" t="s">
        <v>227</v>
      </c>
    </row>
    <row r="73" spans="1:3" ht="17.149999999999999" customHeight="1">
      <c r="A73" s="29">
        <v>801</v>
      </c>
      <c r="B73" s="30" t="s">
        <v>135</v>
      </c>
      <c r="C73" s="30" t="s">
        <v>136</v>
      </c>
    </row>
    <row r="74" spans="1:3" ht="17.149999999999999" customHeight="1">
      <c r="A74" s="25">
        <v>802</v>
      </c>
      <c r="B74" s="26" t="s">
        <v>137</v>
      </c>
      <c r="C74" s="26" t="s">
        <v>137</v>
      </c>
    </row>
    <row r="75" spans="1:3" ht="17.149999999999999" customHeight="1">
      <c r="A75" s="18">
        <v>806</v>
      </c>
      <c r="B75" s="21" t="s">
        <v>138</v>
      </c>
      <c r="C75" s="21" t="s">
        <v>139</v>
      </c>
    </row>
    <row r="76" spans="1:3" ht="17.149999999999999" customHeight="1">
      <c r="A76" s="18">
        <v>808</v>
      </c>
      <c r="B76" s="21" t="s">
        <v>220</v>
      </c>
      <c r="C76" s="21" t="s">
        <v>220</v>
      </c>
    </row>
    <row r="77" spans="1:3" ht="17.149999999999999" customHeight="1">
      <c r="A77" s="18">
        <v>809</v>
      </c>
      <c r="B77" s="21" t="s">
        <v>140</v>
      </c>
      <c r="C77" s="21" t="s">
        <v>141</v>
      </c>
    </row>
    <row r="78" spans="1:3" ht="17.149999999999999" customHeight="1">
      <c r="A78" s="18">
        <v>812</v>
      </c>
      <c r="B78" s="21" t="s">
        <v>142</v>
      </c>
      <c r="C78" s="21" t="s">
        <v>142</v>
      </c>
    </row>
    <row r="79" spans="1:3" ht="17.149999999999999" customHeight="1">
      <c r="A79" s="18">
        <v>813</v>
      </c>
      <c r="B79" s="21" t="s">
        <v>143</v>
      </c>
      <c r="C79" s="21" t="s">
        <v>144</v>
      </c>
    </row>
    <row r="80" spans="1:3" ht="17.149999999999999" customHeight="1">
      <c r="A80" s="18">
        <v>815</v>
      </c>
      <c r="B80" s="21" t="s">
        <v>145</v>
      </c>
      <c r="C80" s="21" t="s">
        <v>146</v>
      </c>
    </row>
    <row r="81" spans="1:3" ht="17.149999999999999" customHeight="1">
      <c r="A81" s="18">
        <v>817</v>
      </c>
      <c r="B81" s="21" t="s">
        <v>147</v>
      </c>
      <c r="C81" s="21" t="s">
        <v>148</v>
      </c>
    </row>
    <row r="82" spans="1:3" ht="17.149999999999999" customHeight="1">
      <c r="A82" s="18">
        <v>819</v>
      </c>
      <c r="B82" s="21" t="s">
        <v>149</v>
      </c>
      <c r="C82" s="21" t="s">
        <v>149</v>
      </c>
    </row>
    <row r="83" spans="1:3" ht="17.149999999999999" customHeight="1">
      <c r="A83" s="18">
        <v>820</v>
      </c>
      <c r="B83" s="21" t="s">
        <v>150</v>
      </c>
      <c r="C83" s="21" t="s">
        <v>150</v>
      </c>
    </row>
    <row r="84" spans="1:3" ht="17.149999999999999" customHeight="1">
      <c r="A84" s="18">
        <v>824</v>
      </c>
      <c r="B84" s="21" t="s">
        <v>151</v>
      </c>
      <c r="C84" s="21" t="s">
        <v>151</v>
      </c>
    </row>
    <row r="85" spans="1:3" ht="17.149999999999999" customHeight="1">
      <c r="A85" s="18">
        <v>825</v>
      </c>
      <c r="B85" s="21" t="s">
        <v>247</v>
      </c>
      <c r="C85" s="21" t="s">
        <v>247</v>
      </c>
    </row>
    <row r="86" spans="1:3" ht="17.149999999999999" customHeight="1">
      <c r="A86" s="18">
        <v>831</v>
      </c>
      <c r="B86" s="21" t="s">
        <v>222</v>
      </c>
      <c r="C86" s="21" t="s">
        <v>222</v>
      </c>
    </row>
    <row r="87" spans="1:3" ht="17.149999999999999" customHeight="1">
      <c r="A87" s="18">
        <v>832</v>
      </c>
      <c r="B87" s="21" t="s">
        <v>152</v>
      </c>
      <c r="C87" s="21" t="s">
        <v>153</v>
      </c>
    </row>
    <row r="88" spans="1:3" ht="17.149999999999999" customHeight="1">
      <c r="A88" s="18">
        <v>834</v>
      </c>
      <c r="B88" s="21" t="s">
        <v>154</v>
      </c>
      <c r="C88" s="21" t="s">
        <v>154</v>
      </c>
    </row>
    <row r="89" spans="1:3" ht="17.149999999999999" customHeight="1">
      <c r="A89" s="18">
        <v>837</v>
      </c>
      <c r="B89" s="21" t="s">
        <v>155</v>
      </c>
      <c r="C89" s="21" t="s">
        <v>155</v>
      </c>
    </row>
    <row r="90" spans="1:3" ht="17.149999999999999" customHeight="1">
      <c r="A90" s="27">
        <v>839</v>
      </c>
      <c r="B90" s="28" t="s">
        <v>156</v>
      </c>
      <c r="C90" s="28" t="s">
        <v>156</v>
      </c>
    </row>
    <row r="91" spans="1:3" ht="17.149999999999999" customHeight="1">
      <c r="A91" s="27">
        <v>844</v>
      </c>
      <c r="B91" s="28" t="s">
        <v>157</v>
      </c>
      <c r="C91" s="28" t="s">
        <v>158</v>
      </c>
    </row>
    <row r="92" spans="1:3" ht="17.149999999999999" customHeight="1">
      <c r="A92" s="27">
        <v>845</v>
      </c>
      <c r="B92" s="28" t="s">
        <v>159</v>
      </c>
      <c r="C92" s="28" t="s">
        <v>160</v>
      </c>
    </row>
    <row r="93" spans="1:3" ht="17.149999999999999" customHeight="1">
      <c r="A93" s="27">
        <v>846</v>
      </c>
      <c r="B93" s="28" t="s">
        <v>221</v>
      </c>
      <c r="C93" s="28" t="s">
        <v>221</v>
      </c>
    </row>
    <row r="94" spans="1:3" ht="17.149999999999999" customHeight="1">
      <c r="A94" s="27">
        <v>847</v>
      </c>
      <c r="B94" s="28" t="s">
        <v>223</v>
      </c>
      <c r="C94" s="28" t="s">
        <v>239</v>
      </c>
    </row>
    <row r="95" spans="1:3" ht="17.149999999999999" customHeight="1">
      <c r="A95" s="18">
        <v>848</v>
      </c>
      <c r="B95" s="21" t="s">
        <v>237</v>
      </c>
      <c r="C95" s="21" t="s">
        <v>237</v>
      </c>
    </row>
    <row r="96" spans="1:3" ht="17.149999999999999" customHeight="1" thickBot="1">
      <c r="A96" s="54">
        <v>849</v>
      </c>
      <c r="B96" s="55" t="s">
        <v>236</v>
      </c>
      <c r="C96" s="55" t="s">
        <v>238</v>
      </c>
    </row>
    <row r="97" spans="1:3" ht="17.149999999999999" customHeight="1">
      <c r="A97" s="25">
        <v>901</v>
      </c>
      <c r="B97" s="26" t="s">
        <v>161</v>
      </c>
      <c r="C97" s="26" t="s">
        <v>162</v>
      </c>
    </row>
    <row r="98" spans="1:3" ht="17.149999999999999" customHeight="1">
      <c r="A98" s="18">
        <v>902</v>
      </c>
      <c r="B98" s="21" t="s">
        <v>163</v>
      </c>
      <c r="C98" s="21" t="s">
        <v>164</v>
      </c>
    </row>
    <row r="99" spans="1:3" ht="17.149999999999999" customHeight="1">
      <c r="A99" s="18">
        <v>907</v>
      </c>
      <c r="B99" s="21" t="s">
        <v>165</v>
      </c>
      <c r="C99" s="21" t="s">
        <v>166</v>
      </c>
    </row>
    <row r="100" spans="1:3" ht="17.149999999999999" customHeight="1">
      <c r="A100" s="18">
        <v>911</v>
      </c>
      <c r="B100" s="21" t="s">
        <v>167</v>
      </c>
      <c r="C100" s="21" t="s">
        <v>168</v>
      </c>
    </row>
  </sheetData>
  <mergeCells count="1">
    <mergeCell ref="A1:B1"/>
  </mergeCells>
  <phoneticPr fontId="4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32"/>
  <sheetViews>
    <sheetView zoomScale="96" workbookViewId="0">
      <selection activeCell="A2" sqref="A2"/>
    </sheetView>
  </sheetViews>
  <sheetFormatPr defaultRowHeight="14"/>
  <cols>
    <col min="1" max="2" width="11.58203125" style="44" bestFit="1" customWidth="1"/>
  </cols>
  <sheetData>
    <row r="1" spans="1:5">
      <c r="A1" s="44" t="s">
        <v>244</v>
      </c>
    </row>
    <row r="3" spans="1:5">
      <c r="A3" s="44" t="s">
        <v>194</v>
      </c>
      <c r="B3" s="44" t="s">
        <v>195</v>
      </c>
      <c r="C3" t="s">
        <v>201</v>
      </c>
      <c r="D3" t="s">
        <v>202</v>
      </c>
      <c r="E3" t="s">
        <v>203</v>
      </c>
    </row>
    <row r="4" spans="1:5">
      <c r="B4" s="44">
        <v>33329</v>
      </c>
      <c r="C4" t="s">
        <v>196</v>
      </c>
      <c r="D4" t="s">
        <v>197</v>
      </c>
      <c r="E4" t="s">
        <v>204</v>
      </c>
    </row>
    <row r="5" spans="1:5">
      <c r="A5" s="44">
        <v>33330</v>
      </c>
      <c r="B5" s="44">
        <v>36251</v>
      </c>
      <c r="C5" t="s">
        <v>197</v>
      </c>
      <c r="D5" t="s">
        <v>197</v>
      </c>
      <c r="E5" t="s">
        <v>204</v>
      </c>
    </row>
    <row r="6" spans="1:5">
      <c r="A6" s="44">
        <v>36252</v>
      </c>
      <c r="B6" s="44">
        <v>36982</v>
      </c>
      <c r="C6" t="s">
        <v>198</v>
      </c>
      <c r="D6" t="s">
        <v>197</v>
      </c>
      <c r="E6" t="s">
        <v>204</v>
      </c>
    </row>
    <row r="7" spans="1:5">
      <c r="A7" s="44">
        <v>36983</v>
      </c>
      <c r="B7" s="44">
        <v>39173</v>
      </c>
      <c r="C7" t="s">
        <v>198</v>
      </c>
      <c r="D7" t="s">
        <v>198</v>
      </c>
      <c r="E7" t="s">
        <v>204</v>
      </c>
    </row>
    <row r="8" spans="1:5">
      <c r="A8" s="44">
        <v>39174</v>
      </c>
      <c r="B8" s="44">
        <v>40634</v>
      </c>
      <c r="C8" t="s">
        <v>199</v>
      </c>
      <c r="D8" t="s">
        <v>199</v>
      </c>
      <c r="E8" t="s">
        <v>199</v>
      </c>
    </row>
    <row r="9" spans="1:5">
      <c r="A9" s="44">
        <v>40635</v>
      </c>
      <c r="C9" t="s">
        <v>207</v>
      </c>
      <c r="D9" t="s">
        <v>207</v>
      </c>
      <c r="E9" t="s">
        <v>207</v>
      </c>
    </row>
    <row r="12" spans="1:5">
      <c r="A12" s="44" t="s">
        <v>194</v>
      </c>
      <c r="B12" s="44" t="s">
        <v>195</v>
      </c>
      <c r="C12" t="s">
        <v>201</v>
      </c>
      <c r="D12" t="s">
        <v>202</v>
      </c>
      <c r="E12" t="s">
        <v>203</v>
      </c>
    </row>
    <row r="13" spans="1:5">
      <c r="A13"/>
      <c r="B13">
        <f>B4</f>
        <v>33329</v>
      </c>
      <c r="C13" t="s">
        <v>196</v>
      </c>
      <c r="D13" t="s">
        <v>197</v>
      </c>
      <c r="E13" t="s">
        <v>204</v>
      </c>
    </row>
    <row r="14" spans="1:5">
      <c r="A14">
        <f t="shared" ref="A14:B18" si="0">A5</f>
        <v>33330</v>
      </c>
      <c r="B14">
        <f>B5</f>
        <v>36251</v>
      </c>
      <c r="C14" t="s">
        <v>197</v>
      </c>
      <c r="D14" t="s">
        <v>197</v>
      </c>
      <c r="E14" t="s">
        <v>204</v>
      </c>
    </row>
    <row r="15" spans="1:5">
      <c r="A15">
        <f t="shared" si="0"/>
        <v>36252</v>
      </c>
      <c r="B15">
        <f t="shared" si="0"/>
        <v>36982</v>
      </c>
      <c r="C15" t="s">
        <v>198</v>
      </c>
      <c r="D15" t="s">
        <v>197</v>
      </c>
      <c r="E15" t="s">
        <v>204</v>
      </c>
    </row>
    <row r="16" spans="1:5">
      <c r="A16">
        <f t="shared" si="0"/>
        <v>36983</v>
      </c>
      <c r="B16">
        <f t="shared" si="0"/>
        <v>39173</v>
      </c>
      <c r="C16" t="s">
        <v>198</v>
      </c>
      <c r="D16" t="s">
        <v>198</v>
      </c>
      <c r="E16" t="s">
        <v>204</v>
      </c>
    </row>
    <row r="17" spans="1:5">
      <c r="A17">
        <f t="shared" si="0"/>
        <v>39174</v>
      </c>
      <c r="B17">
        <f t="shared" si="0"/>
        <v>40634</v>
      </c>
      <c r="C17" t="s">
        <v>199</v>
      </c>
      <c r="D17" t="s">
        <v>199</v>
      </c>
      <c r="E17" t="s">
        <v>199</v>
      </c>
    </row>
    <row r="18" spans="1:5">
      <c r="A18">
        <f t="shared" si="0"/>
        <v>40635</v>
      </c>
      <c r="B18"/>
      <c r="C18" t="s">
        <v>207</v>
      </c>
      <c r="D18" t="s">
        <v>207</v>
      </c>
      <c r="E18" t="s">
        <v>207</v>
      </c>
    </row>
    <row r="21" spans="1:5">
      <c r="A21" s="44" t="s">
        <v>194</v>
      </c>
      <c r="B21" s="44" t="s">
        <v>195</v>
      </c>
      <c r="C21" t="s">
        <v>201</v>
      </c>
    </row>
    <row r="22" spans="1:5">
      <c r="A22"/>
      <c r="B22">
        <f>B13+200000</f>
        <v>233329</v>
      </c>
      <c r="C22" t="s">
        <v>196</v>
      </c>
    </row>
    <row r="23" spans="1:5">
      <c r="A23">
        <f>A14+200000</f>
        <v>233330</v>
      </c>
      <c r="B23">
        <f>B14+200000</f>
        <v>236251</v>
      </c>
      <c r="C23" t="s">
        <v>197</v>
      </c>
    </row>
    <row r="24" spans="1:5">
      <c r="A24">
        <f>A15+200000</f>
        <v>236252</v>
      </c>
      <c r="B24">
        <f>B16+200000</f>
        <v>239173</v>
      </c>
      <c r="C24" t="s">
        <v>198</v>
      </c>
    </row>
    <row r="25" spans="1:5">
      <c r="A25">
        <f>A17+200000</f>
        <v>239174</v>
      </c>
      <c r="B25">
        <f>B17+200000</f>
        <v>240634</v>
      </c>
      <c r="C25" t="s">
        <v>199</v>
      </c>
    </row>
    <row r="26" spans="1:5">
      <c r="A26">
        <f>A18+200000</f>
        <v>240635</v>
      </c>
      <c r="B26"/>
      <c r="C26" t="s">
        <v>200</v>
      </c>
    </row>
    <row r="28" spans="1:5">
      <c r="A28"/>
      <c r="B28"/>
      <c r="C28" t="s">
        <v>202</v>
      </c>
    </row>
    <row r="29" spans="1:5">
      <c r="A29"/>
      <c r="B29">
        <f>B15+300000</f>
        <v>336982</v>
      </c>
      <c r="C29" t="s">
        <v>197</v>
      </c>
    </row>
    <row r="30" spans="1:5">
      <c r="A30">
        <f>A16+300000</f>
        <v>336983</v>
      </c>
      <c r="B30">
        <f>B16+300000</f>
        <v>339173</v>
      </c>
      <c r="C30" t="s">
        <v>198</v>
      </c>
    </row>
    <row r="31" spans="1:5">
      <c r="A31">
        <f>A17+300000</f>
        <v>339174</v>
      </c>
      <c r="B31">
        <f>B17+300000</f>
        <v>340634</v>
      </c>
      <c r="C31" t="s">
        <v>199</v>
      </c>
    </row>
    <row r="32" spans="1:5">
      <c r="A32">
        <f>A18+300000</f>
        <v>340635</v>
      </c>
      <c r="B32"/>
      <c r="C32" t="s">
        <v>200</v>
      </c>
    </row>
  </sheetData>
  <sheetProtection algorithmName="SHA-512" hashValue="PTqa7+0LpX6LgF+kD12GAD3Im6O4dCxVT4iqb4KHxbE43VG97sSjEqturW2vMJzQisv7381j+DT+4ZdZ3vUkIw==" saltValue="BTTZNx9YrA+KRdV/xB2BJg==" spinCount="100000" sheet="1"/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アルペン入力画面</vt:lpstr>
      <vt:lpstr>ｸﾛｽ入力画面</vt:lpstr>
      <vt:lpstr>所属名一覧</vt:lpstr>
      <vt:lpstr>組別設定</vt:lpstr>
      <vt:lpstr>アルペン入力画面!Print_Area</vt:lpstr>
      <vt:lpstr>ｸﾛｽ入力画面!Print_Area</vt:lpstr>
      <vt:lpstr>所属名一覧!Print_Area</vt:lpstr>
      <vt:lpstr>アルペン入力画面!Print_Titles</vt:lpstr>
      <vt:lpstr>ｸﾛｽ入力画面!Print_Titles</vt:lpstr>
      <vt:lpstr>所属名一覧!Print_Titles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suzuki takeaki</dc:creator>
  <cp:lastModifiedBy>隆文 鈴木</cp:lastModifiedBy>
  <cp:lastPrinted>2013-04-14T04:40:56Z</cp:lastPrinted>
  <dcterms:created xsi:type="dcterms:W3CDTF">2012-06-20T04:24:25Z</dcterms:created>
  <dcterms:modified xsi:type="dcterms:W3CDTF">2025-04-13T02:11:08Z</dcterms:modified>
</cp:coreProperties>
</file>